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eltran\Desktop\HORARIOS\"/>
    </mc:Choice>
  </mc:AlternateContent>
  <bookViews>
    <workbookView xWindow="0" yWindow="0" windowWidth="20490" windowHeight="7755" activeTab="1"/>
  </bookViews>
  <sheets>
    <sheet name="Consolidado Noche Norte" sheetId="26" r:id="rId1"/>
    <sheet name="Consolidado Sábado Norte y Sur" sheetId="25" r:id="rId2"/>
  </sheets>
  <definedNames>
    <definedName name="_xlnm._FilterDatabase" localSheetId="0" hidden="1">'Consolidado Noche Norte'!$A$8:$D$113</definedName>
    <definedName name="_xlnm._FilterDatabase" localSheetId="1" hidden="1">'Consolidado Sábado Norte y Sur'!$A$8:$D$161</definedName>
    <definedName name="_xlnm.Print_Area" localSheetId="1">'Consolidado Sábado Norte y Sur'!$A$1:$Z$4</definedName>
  </definedNames>
  <calcPr calcId="152511"/>
</workbook>
</file>

<file path=xl/calcChain.xml><?xml version="1.0" encoding="utf-8"?>
<calcChain xmlns="http://schemas.openxmlformats.org/spreadsheetml/2006/main">
  <c r="DK56" i="26" l="1"/>
  <c r="DM56" i="26" s="1"/>
  <c r="AE71" i="25"/>
  <c r="AG71" i="25" s="1"/>
  <c r="AE70" i="25"/>
  <c r="AG70" i="25" s="1"/>
  <c r="AE69" i="25"/>
  <c r="AG69" i="25" s="1"/>
  <c r="AE68" i="25"/>
  <c r="AG68" i="25" s="1"/>
  <c r="AE114" i="25"/>
  <c r="AG114" i="25" s="1"/>
  <c r="AE113" i="25"/>
  <c r="AG113" i="25" s="1"/>
  <c r="AE115" i="25"/>
  <c r="AG115" i="25" s="1"/>
  <c r="AE111" i="25"/>
  <c r="AG111" i="25" s="1"/>
  <c r="AE61" i="25"/>
  <c r="AG61" i="25" s="1"/>
  <c r="AE60" i="25"/>
  <c r="AG60" i="25" s="1"/>
  <c r="AE59" i="25"/>
  <c r="AG59" i="25" s="1"/>
  <c r="AE57" i="25"/>
  <c r="AG57" i="25" s="1"/>
  <c r="AE56" i="25"/>
  <c r="AG56" i="25" s="1"/>
  <c r="AE129" i="25"/>
  <c r="AG129" i="25" s="1"/>
  <c r="AE128" i="25"/>
  <c r="AG128" i="25" s="1"/>
  <c r="AE127" i="25"/>
  <c r="AG127" i="25" s="1"/>
  <c r="AE126" i="25"/>
  <c r="AG126" i="25" s="1"/>
  <c r="AE125" i="25"/>
  <c r="AG125" i="25" s="1"/>
  <c r="AE124" i="25"/>
  <c r="AG124" i="25" s="1"/>
  <c r="T121" i="25"/>
  <c r="U121" i="25" s="1"/>
  <c r="V121" i="25" s="1"/>
  <c r="DK85" i="26"/>
  <c r="DM85" i="26" s="1"/>
  <c r="DK82" i="26"/>
  <c r="DM82" i="26" s="1"/>
  <c r="DK55" i="26"/>
  <c r="DM55" i="26" s="1"/>
  <c r="AE104" i="25"/>
  <c r="AG104" i="25" s="1"/>
  <c r="AE103" i="25"/>
  <c r="AG103" i="25" s="1"/>
  <c r="AE11" i="25"/>
  <c r="AG11" i="25" s="1"/>
  <c r="AE12" i="25"/>
  <c r="AG12" i="25" s="1"/>
  <c r="AE13" i="25"/>
  <c r="AG13" i="25" s="1"/>
  <c r="AE14" i="25"/>
  <c r="AG14" i="25" s="1"/>
  <c r="AE15" i="25"/>
  <c r="AG15" i="25" s="1"/>
  <c r="AE16" i="25"/>
  <c r="AG16" i="25" s="1"/>
  <c r="AG17" i="25"/>
  <c r="AE18" i="25"/>
  <c r="AG18" i="25" s="1"/>
  <c r="AE19" i="25"/>
  <c r="AG19" i="25" s="1"/>
  <c r="AE20" i="25"/>
  <c r="AG20" i="25" s="1"/>
  <c r="AE21" i="25"/>
  <c r="AG21" i="25" s="1"/>
  <c r="AE22" i="25"/>
  <c r="AG22" i="25" s="1"/>
  <c r="AE23" i="25"/>
  <c r="AG23" i="25" s="1"/>
  <c r="AE25" i="25"/>
  <c r="AG25" i="25" s="1"/>
  <c r="AE26" i="25"/>
  <c r="AG26" i="25" s="1"/>
  <c r="AE27" i="25"/>
  <c r="AG27" i="25" s="1"/>
  <c r="AE28" i="25"/>
  <c r="AG28" i="25" s="1"/>
  <c r="AE29" i="25"/>
  <c r="AG29" i="25" s="1"/>
  <c r="AE30" i="25"/>
  <c r="AG30" i="25" s="1"/>
  <c r="AE31" i="25"/>
  <c r="AG31" i="25" s="1"/>
  <c r="AE32" i="25"/>
  <c r="AG32" i="25" s="1"/>
  <c r="AE33" i="25"/>
  <c r="AG33" i="25" s="1"/>
  <c r="AE34" i="25"/>
  <c r="AG34" i="25" s="1"/>
  <c r="AE35" i="25"/>
  <c r="AG35" i="25" s="1"/>
  <c r="AE36" i="25"/>
  <c r="AG36" i="25" s="1"/>
  <c r="AE37" i="25"/>
  <c r="AG37" i="25" s="1"/>
  <c r="AE38" i="25"/>
  <c r="AG38" i="25" s="1"/>
  <c r="AE39" i="25"/>
  <c r="AG39" i="25" s="1"/>
  <c r="AE40" i="25"/>
  <c r="AG40" i="25" s="1"/>
  <c r="AE41" i="25"/>
  <c r="AG41" i="25" s="1"/>
  <c r="AE42" i="25"/>
  <c r="AG42" i="25" s="1"/>
  <c r="AE43" i="25"/>
  <c r="AG43" i="25" s="1"/>
  <c r="AE44" i="25"/>
  <c r="AG44" i="25" s="1"/>
  <c r="AE45" i="25"/>
  <c r="AG45" i="25" s="1"/>
  <c r="AE46" i="25"/>
  <c r="AG46" i="25" s="1"/>
  <c r="AE47" i="25"/>
  <c r="AG47" i="25" s="1"/>
  <c r="AE48" i="25"/>
  <c r="AG48" i="25" s="1"/>
  <c r="AE58" i="25"/>
  <c r="AG58" i="25" s="1"/>
  <c r="AE62" i="25"/>
  <c r="AG62" i="25" s="1"/>
  <c r="AE63" i="25"/>
  <c r="AG63" i="25" s="1"/>
  <c r="AE64" i="25"/>
  <c r="AG64" i="25" s="1"/>
  <c r="AE65" i="25"/>
  <c r="AG65" i="25" s="1"/>
  <c r="AE66" i="25"/>
  <c r="AG66" i="25" s="1"/>
  <c r="AE67" i="25"/>
  <c r="AE72" i="25"/>
  <c r="AG72" i="25" s="1"/>
  <c r="AE80" i="25"/>
  <c r="AG80" i="25" s="1"/>
  <c r="AE81" i="25"/>
  <c r="AG81" i="25" s="1"/>
  <c r="AE82" i="25"/>
  <c r="AG82" i="25" s="1"/>
  <c r="AG83" i="25"/>
  <c r="AE84" i="25"/>
  <c r="AG84" i="25" s="1"/>
  <c r="AE85" i="25"/>
  <c r="AG85" i="25" s="1"/>
  <c r="AE86" i="25"/>
  <c r="AG86" i="25" s="1"/>
  <c r="AE87" i="25"/>
  <c r="AG87" i="25" s="1"/>
  <c r="AE88" i="25"/>
  <c r="AG88" i="25" s="1"/>
  <c r="AE89" i="25"/>
  <c r="AG89" i="25" s="1"/>
  <c r="AE90" i="25"/>
  <c r="AG90" i="25" s="1"/>
  <c r="AE91" i="25"/>
  <c r="AG91" i="25" s="1"/>
  <c r="AE92" i="25"/>
  <c r="AG92" i="25" s="1"/>
  <c r="AE93" i="25"/>
  <c r="AG93" i="25" s="1"/>
  <c r="AE94" i="25"/>
  <c r="AG94" i="25" s="1"/>
  <c r="AE95" i="25"/>
  <c r="AG95" i="25" s="1"/>
  <c r="AE96" i="25"/>
  <c r="AG96" i="25" s="1"/>
  <c r="AE97" i="25"/>
  <c r="AG97" i="25" s="1"/>
  <c r="AE98" i="25"/>
  <c r="AG98" i="25" s="1"/>
  <c r="AE99" i="25"/>
  <c r="AG99" i="25" s="1"/>
  <c r="AE100" i="25"/>
  <c r="AG100" i="25" s="1"/>
  <c r="AE101" i="25"/>
  <c r="AG101" i="25" s="1"/>
  <c r="AE102" i="25"/>
  <c r="AG102" i="25" s="1"/>
  <c r="AE105" i="25"/>
  <c r="AG105" i="25" s="1"/>
  <c r="AE106" i="25"/>
  <c r="AG106" i="25" s="1"/>
  <c r="AE107" i="25"/>
  <c r="AG107" i="25" s="1"/>
  <c r="AE108" i="25"/>
  <c r="AG108" i="25" s="1"/>
  <c r="AE109" i="25"/>
  <c r="AG109" i="25" s="1"/>
  <c r="AE110" i="25"/>
  <c r="AG110" i="25" s="1"/>
  <c r="AE112" i="25"/>
  <c r="AG112" i="25" s="1"/>
  <c r="DL134" i="25"/>
  <c r="DM134" i="25" s="1"/>
  <c r="DJ134" i="25" s="1"/>
  <c r="DH134" i="25" s="1"/>
  <c r="DL135" i="25"/>
  <c r="DM135" i="25" s="1"/>
  <c r="DJ135" i="25" s="1"/>
  <c r="DH135" i="25" s="1"/>
  <c r="DL136" i="25"/>
  <c r="DM136" i="25" s="1"/>
  <c r="DJ136" i="25" s="1"/>
  <c r="DH136" i="25" s="1"/>
  <c r="DL137" i="25"/>
  <c r="DM137" i="25" s="1"/>
  <c r="DJ137" i="25" s="1"/>
  <c r="DH137" i="25" s="1"/>
  <c r="DH143" i="25"/>
  <c r="DH144" i="25"/>
  <c r="DH145" i="25"/>
  <c r="DH146" i="25"/>
  <c r="DH147" i="25"/>
  <c r="DH148" i="25"/>
  <c r="DH149" i="25"/>
  <c r="DH150" i="25"/>
  <c r="DH151" i="25"/>
  <c r="DH152" i="25"/>
  <c r="DH153" i="25"/>
  <c r="DH154" i="25"/>
  <c r="DH155" i="25"/>
  <c r="DH156" i="25"/>
  <c r="DH157" i="25"/>
  <c r="DH158" i="25"/>
  <c r="DH159" i="25"/>
  <c r="DH160" i="25"/>
  <c r="DL161" i="25"/>
  <c r="DM161" i="25" s="1"/>
  <c r="DJ161" i="25" s="1"/>
  <c r="DH161" i="25" s="1"/>
  <c r="ED92" i="26"/>
  <c r="EE92" i="26" s="1"/>
  <c r="EB92" i="26" s="1"/>
  <c r="DZ92" i="26" s="1"/>
  <c r="ED93" i="26"/>
  <c r="EE93" i="26" s="1"/>
  <c r="EB93" i="26" s="1"/>
  <c r="DZ93" i="26" s="1"/>
  <c r="EB94" i="26"/>
  <c r="DZ94" i="26" s="1"/>
  <c r="DZ98" i="26"/>
  <c r="DZ99" i="26"/>
  <c r="DZ100" i="26"/>
  <c r="DZ101" i="26"/>
  <c r="DZ102" i="26"/>
  <c r="DZ103" i="26"/>
  <c r="DZ104" i="26"/>
  <c r="DZ105" i="26"/>
  <c r="DZ106" i="26"/>
  <c r="DZ107" i="26"/>
  <c r="DZ108" i="26"/>
  <c r="DZ109" i="26"/>
  <c r="DZ110" i="26"/>
  <c r="DZ111" i="26"/>
  <c r="DZ112" i="26"/>
  <c r="DZ113" i="26"/>
  <c r="DK81" i="26"/>
  <c r="DM81" i="26" s="1"/>
  <c r="DN86" i="26" s="1"/>
  <c r="DK83" i="26"/>
  <c r="DM83" i="26" s="1"/>
  <c r="DK84" i="26"/>
  <c r="DM84" i="26" s="1"/>
  <c r="DM86" i="26"/>
  <c r="DK66" i="26"/>
  <c r="DM66" i="26" s="1"/>
  <c r="DK67" i="26"/>
  <c r="DM67" i="26" s="1"/>
  <c r="DK68" i="26"/>
  <c r="DM68" i="26" s="1"/>
  <c r="DK69" i="26"/>
  <c r="DM69" i="26" s="1"/>
  <c r="DK70" i="26"/>
  <c r="DM70" i="26" s="1"/>
  <c r="DK71" i="26"/>
  <c r="DM71" i="26" s="1"/>
  <c r="DM72" i="26"/>
  <c r="DK11" i="26"/>
  <c r="DM11" i="26" s="1"/>
  <c r="DK12" i="26"/>
  <c r="DM12" i="26" s="1"/>
  <c r="DK13" i="26"/>
  <c r="DM13" i="26" s="1"/>
  <c r="DK14" i="26"/>
  <c r="DM14" i="26" s="1"/>
  <c r="DK15" i="26"/>
  <c r="DM15" i="26" s="1"/>
  <c r="DK16" i="26"/>
  <c r="DM16" i="26" s="1"/>
  <c r="DM17" i="26"/>
  <c r="DK18" i="26"/>
  <c r="DM18" i="26" s="1"/>
  <c r="DK19" i="26"/>
  <c r="DM19" i="26" s="1"/>
  <c r="DK20" i="26"/>
  <c r="DM20" i="26" s="1"/>
  <c r="DK21" i="26"/>
  <c r="DM21" i="26" s="1"/>
  <c r="DK22" i="26"/>
  <c r="DM22" i="26" s="1"/>
  <c r="DK23" i="26"/>
  <c r="DM23" i="26" s="1"/>
  <c r="DM24" i="26"/>
  <c r="DK25" i="26"/>
  <c r="DM25" i="26"/>
  <c r="DK26" i="26"/>
  <c r="DM26" i="26" s="1"/>
  <c r="DK27" i="26"/>
  <c r="DM27" i="26" s="1"/>
  <c r="DK28" i="26"/>
  <c r="DM28" i="26" s="1"/>
  <c r="DK29" i="26"/>
  <c r="DM29" i="26" s="1"/>
  <c r="DK30" i="26"/>
  <c r="DM30" i="26" s="1"/>
  <c r="DM31" i="26"/>
  <c r="DK32" i="26"/>
  <c r="DM32" i="26" s="1"/>
  <c r="DK33" i="26"/>
  <c r="DM33" i="26" s="1"/>
  <c r="DK34" i="26"/>
  <c r="DM34" i="26" s="1"/>
  <c r="DK35" i="26"/>
  <c r="DM35" i="26" s="1"/>
  <c r="DK36" i="26"/>
  <c r="DM36" i="26" s="1"/>
  <c r="DK37" i="26"/>
  <c r="DM37" i="26" s="1"/>
  <c r="DK38" i="26"/>
  <c r="DM38" i="26" s="1"/>
  <c r="DK39" i="26"/>
  <c r="DM39" i="26" s="1"/>
  <c r="DK40" i="26"/>
  <c r="DM40" i="26" s="1"/>
  <c r="DK41" i="26"/>
  <c r="DM41" i="26" s="1"/>
  <c r="DK42" i="26"/>
  <c r="DM42" i="26" s="1"/>
  <c r="DK43" i="26"/>
  <c r="DM43" i="26" s="1"/>
  <c r="DK44" i="26"/>
  <c r="DM44" i="26" s="1"/>
  <c r="DK45" i="26"/>
  <c r="DM45" i="26" s="1"/>
  <c r="DK46" i="26"/>
  <c r="DM46" i="26" s="1"/>
  <c r="DK47" i="26"/>
  <c r="DM47" i="26" s="1"/>
  <c r="DK48" i="26"/>
  <c r="DM48" i="26" s="1"/>
  <c r="DK49" i="26"/>
  <c r="DM49" i="26" s="1"/>
  <c r="DK50" i="26"/>
  <c r="DM50" i="26" s="1"/>
  <c r="DK51" i="26"/>
  <c r="DM51" i="26" s="1"/>
  <c r="DK52" i="26"/>
  <c r="DM52" i="26" s="1"/>
  <c r="DK53" i="26"/>
  <c r="DM53" i="26" s="1"/>
  <c r="DK54" i="26"/>
  <c r="DM54" i="26" s="1"/>
  <c r="DK57" i="26"/>
  <c r="DM57" i="26" s="1"/>
  <c r="DK58" i="26"/>
  <c r="DM58" i="26" s="1"/>
  <c r="A98" i="26"/>
  <c r="A99" i="26" s="1"/>
  <c r="A100" i="26" s="1"/>
  <c r="A101" i="26" s="1"/>
  <c r="B98" i="26"/>
  <c r="B99" i="26" s="1"/>
  <c r="B100" i="26" s="1"/>
  <c r="B101" i="26" s="1"/>
  <c r="C98" i="26"/>
  <c r="C99" i="26" s="1"/>
  <c r="C100" i="26" s="1"/>
  <c r="C101" i="26" s="1"/>
  <c r="A102" i="26"/>
  <c r="B102" i="26"/>
  <c r="A108" i="26"/>
  <c r="B108" i="26"/>
  <c r="B109" i="26" s="1"/>
  <c r="B110" i="26" s="1"/>
  <c r="B111" i="26" s="1"/>
  <c r="B112" i="26" s="1"/>
  <c r="B113" i="26" s="1"/>
  <c r="B92" i="26"/>
  <c r="A92" i="26"/>
  <c r="A151" i="25"/>
  <c r="B151" i="25"/>
  <c r="B152" i="25" s="1"/>
  <c r="B153" i="25" s="1"/>
  <c r="B154" i="25" s="1"/>
  <c r="B155" i="25" s="1"/>
  <c r="B156" i="25" s="1"/>
  <c r="B157" i="25" s="1"/>
  <c r="B158" i="25" s="1"/>
  <c r="B159" i="25" s="1"/>
  <c r="B160" i="25" s="1"/>
  <c r="C152" i="25"/>
  <c r="C153" i="25" s="1"/>
  <c r="C154" i="25" s="1"/>
  <c r="C155" i="25" s="1"/>
  <c r="C156" i="25" s="1"/>
  <c r="C157" i="25" s="1"/>
  <c r="C158" i="25" s="1"/>
  <c r="C159" i="25" s="1"/>
  <c r="C160" i="25" s="1"/>
  <c r="A143" i="25"/>
  <c r="A144" i="25" s="1"/>
  <c r="A145" i="25" s="1"/>
  <c r="A146" i="25" s="1"/>
  <c r="B143" i="25"/>
  <c r="B144" i="25" s="1"/>
  <c r="B145" i="25" s="1"/>
  <c r="B146" i="25" s="1"/>
  <c r="C144" i="25"/>
  <c r="C145" i="25" s="1"/>
  <c r="C146" i="25" s="1"/>
  <c r="A147" i="25"/>
  <c r="A148" i="25" s="1"/>
  <c r="A149" i="25" s="1"/>
  <c r="A150" i="25" s="1"/>
  <c r="B147" i="25"/>
  <c r="B148" i="25" s="1"/>
  <c r="B149" i="25" s="1"/>
  <c r="B150" i="25" s="1"/>
  <c r="C147" i="25"/>
  <c r="C148" i="25" s="1"/>
  <c r="C149" i="25" s="1"/>
  <c r="C150" i="25" s="1"/>
  <c r="A135" i="25"/>
  <c r="B135" i="25"/>
  <c r="A136" i="25"/>
  <c r="B136" i="25"/>
  <c r="A137" i="25"/>
  <c r="B137" i="25"/>
  <c r="B134" i="25"/>
  <c r="A134" i="25"/>
  <c r="AA121" i="25"/>
  <c r="AB121" i="25" s="1"/>
  <c r="AC121" i="25" s="1"/>
  <c r="X121" i="25"/>
  <c r="Y121" i="25" s="1"/>
  <c r="O121" i="25"/>
  <c r="P121" i="25" s="1"/>
  <c r="Q121" i="25" s="1"/>
  <c r="R121" i="25" s="1"/>
  <c r="K121" i="25"/>
  <c r="L121" i="25" s="1"/>
  <c r="M121" i="25" s="1"/>
  <c r="G121" i="25"/>
  <c r="H121" i="25" s="1"/>
  <c r="I121" i="25" s="1"/>
  <c r="AA77" i="25"/>
  <c r="AB77" i="25" s="1"/>
  <c r="AC77" i="25" s="1"/>
  <c r="X77" i="25"/>
  <c r="Y77" i="25" s="1"/>
  <c r="T77" i="25"/>
  <c r="U77" i="25" s="1"/>
  <c r="V77" i="25" s="1"/>
  <c r="O77" i="25"/>
  <c r="P77" i="25" s="1"/>
  <c r="Q77" i="25" s="1"/>
  <c r="R77" i="25" s="1"/>
  <c r="K77" i="25"/>
  <c r="L77" i="25" s="1"/>
  <c r="M77" i="25" s="1"/>
  <c r="G77" i="25"/>
  <c r="H77" i="25" s="1"/>
  <c r="I77" i="25" s="1"/>
  <c r="AA53" i="25"/>
  <c r="AB53" i="25"/>
  <c r="AC53" i="25" s="1"/>
  <c r="X53" i="25"/>
  <c r="Y53" i="25" s="1"/>
  <c r="T53" i="25"/>
  <c r="U53" i="25" s="1"/>
  <c r="V53" i="25" s="1"/>
  <c r="O53" i="25"/>
  <c r="P53" i="25"/>
  <c r="Q53" i="25" s="1"/>
  <c r="R53" i="25" s="1"/>
  <c r="K53" i="25"/>
  <c r="L53" i="25"/>
  <c r="M53" i="25" s="1"/>
  <c r="G53" i="25"/>
  <c r="H53" i="25" s="1"/>
  <c r="I53" i="25" s="1"/>
  <c r="AF54" i="25"/>
  <c r="CU78" i="26"/>
  <c r="CV78" i="26" s="1"/>
  <c r="BY78" i="26"/>
  <c r="BZ78" i="26" s="1"/>
  <c r="CA78" i="26" s="1"/>
  <c r="BD78" i="26"/>
  <c r="BE78" i="26" s="1"/>
  <c r="BF78" i="26" s="1"/>
  <c r="BG78" i="26" s="1"/>
  <c r="AH78" i="26"/>
  <c r="AI78" i="26" s="1"/>
  <c r="K78" i="26"/>
  <c r="L78" i="26" s="1"/>
  <c r="M78" i="26"/>
  <c r="N78" i="26" s="1"/>
  <c r="O78" i="26" s="1"/>
  <c r="F78" i="26"/>
  <c r="G78" i="26"/>
  <c r="H78" i="26" s="1"/>
  <c r="I78" i="26" s="1"/>
  <c r="AA8" i="25"/>
  <c r="AB8" i="25" s="1"/>
  <c r="AC8" i="25" s="1"/>
  <c r="X8" i="25"/>
  <c r="Y8" i="25" s="1"/>
  <c r="T8" i="25"/>
  <c r="O8" i="25"/>
  <c r="P8" i="25" s="1"/>
  <c r="Q8" i="25" s="1"/>
  <c r="R8" i="25" s="1"/>
  <c r="K8" i="25"/>
  <c r="L8" i="25" s="1"/>
  <c r="M8" i="25" s="1"/>
  <c r="CU63" i="26"/>
  <c r="CV63" i="26" s="1"/>
  <c r="BY63" i="26"/>
  <c r="BZ63" i="26" s="1"/>
  <c r="CA63" i="26" s="1"/>
  <c r="BD63" i="26"/>
  <c r="BE63" i="26" s="1"/>
  <c r="BF63" i="26" s="1"/>
  <c r="BG63" i="26" s="1"/>
  <c r="AH63" i="26"/>
  <c r="AI63" i="26" s="1"/>
  <c r="K63" i="26"/>
  <c r="L63" i="26" s="1"/>
  <c r="M63" i="26" s="1"/>
  <c r="N63" i="26" s="1"/>
  <c r="F63" i="26"/>
  <c r="G63" i="26" s="1"/>
  <c r="H63" i="26" s="1"/>
  <c r="I63" i="26" s="1"/>
  <c r="CU8" i="26"/>
  <c r="CW8" i="26" s="1"/>
  <c r="CX8" i="26" s="1"/>
  <c r="CY8" i="26" s="1"/>
  <c r="CZ8" i="26" s="1"/>
  <c r="DA8" i="26" s="1"/>
  <c r="BY8" i="26"/>
  <c r="BZ8" i="26" s="1"/>
  <c r="CA8" i="26" s="1"/>
  <c r="BD8" i="26"/>
  <c r="BE8" i="26" s="1"/>
  <c r="BF8" i="26" s="1"/>
  <c r="BG8" i="26" s="1"/>
  <c r="AH8" i="26"/>
  <c r="AJ8" i="26" s="1"/>
  <c r="AK8" i="26" s="1"/>
  <c r="AL8" i="26" s="1"/>
  <c r="AM8" i="26" s="1"/>
  <c r="K8" i="26"/>
  <c r="L8" i="26" s="1"/>
  <c r="M8" i="26" s="1"/>
  <c r="N8" i="26" s="1"/>
  <c r="C142" i="25"/>
  <c r="B142" i="25"/>
  <c r="A142" i="25"/>
  <c r="U8" i="25"/>
  <c r="V8" i="25" s="1"/>
  <c r="G8" i="25"/>
  <c r="H8" i="25" s="1"/>
  <c r="I8" i="25" s="1"/>
  <c r="F8" i="26"/>
  <c r="G8" i="26" s="1"/>
  <c r="H8" i="26" s="1"/>
  <c r="I8" i="26" s="1"/>
  <c r="AJ63" i="26"/>
  <c r="AK63" i="26" s="1"/>
  <c r="AL63" i="26" s="1"/>
  <c r="AM63" i="26" s="1"/>
  <c r="CW78" i="26"/>
  <c r="CX78" i="26" s="1"/>
  <c r="CY78" i="26" s="1"/>
  <c r="CZ78" i="26" s="1"/>
  <c r="A109" i="26"/>
  <c r="A110" i="26" s="1"/>
  <c r="A111" i="26" s="1"/>
  <c r="A112" i="26" s="1"/>
  <c r="A113" i="26" s="1"/>
  <c r="B103" i="26"/>
  <c r="B104" i="26" s="1"/>
  <c r="B105" i="26" s="1"/>
  <c r="B106" i="26" s="1"/>
  <c r="B107" i="26" s="1"/>
  <c r="CW63" i="26"/>
  <c r="CX63" i="26" s="1"/>
  <c r="CY63" i="26" s="1"/>
  <c r="CZ63" i="26" s="1"/>
  <c r="A103" i="26"/>
  <c r="A104" i="26" s="1"/>
  <c r="A105" i="26" s="1"/>
  <c r="A106" i="26" s="1"/>
  <c r="A107" i="26" s="1"/>
  <c r="A152" i="25"/>
  <c r="A153" i="25" s="1"/>
  <c r="A154" i="25" s="1"/>
  <c r="A155" i="25" s="1"/>
  <c r="A156" i="25" s="1"/>
  <c r="A157" i="25" s="1"/>
  <c r="A158" i="25" s="1"/>
  <c r="A159" i="25" s="1"/>
  <c r="A160" i="25" s="1"/>
  <c r="DN72" i="26" l="1"/>
  <c r="AK129" i="25"/>
  <c r="DZ116" i="26"/>
  <c r="CV8" i="26"/>
  <c r="AH130" i="25"/>
  <c r="AJ129" i="25"/>
  <c r="AH115" i="25"/>
  <c r="AH48" i="25"/>
  <c r="AI129" i="25"/>
  <c r="AH72" i="25"/>
  <c r="BI63" i="26"/>
  <c r="BJ63" i="26" s="1"/>
  <c r="BK63" i="26" s="1"/>
  <c r="BL63" i="26" s="1"/>
  <c r="BH63" i="26"/>
  <c r="CB78" i="26"/>
  <c r="CC78" i="26"/>
  <c r="CD78" i="26" s="1"/>
  <c r="CE78" i="26" s="1"/>
  <c r="CF78" i="26" s="1"/>
  <c r="DN58" i="26"/>
  <c r="DZ118" i="26" s="1"/>
  <c r="CC63" i="26"/>
  <c r="CD63" i="26" s="1"/>
  <c r="CE63" i="26" s="1"/>
  <c r="CF63" i="26" s="1"/>
  <c r="CH63" i="26" s="1"/>
  <c r="CI63" i="26" s="1"/>
  <c r="CJ63" i="26" s="1"/>
  <c r="CK63" i="26" s="1"/>
  <c r="CB63" i="26"/>
  <c r="P78" i="26"/>
  <c r="Q78" i="26" s="1"/>
  <c r="R78" i="26" s="1"/>
  <c r="S78" i="26" s="1"/>
  <c r="AJ78" i="26"/>
  <c r="AK78" i="26" s="1"/>
  <c r="AL78" i="26" s="1"/>
  <c r="AM78" i="26" s="1"/>
  <c r="AN78" i="26" s="1"/>
  <c r="AI8" i="26"/>
  <c r="CG63" i="26"/>
  <c r="AO63" i="26"/>
  <c r="AP63" i="26" s="1"/>
  <c r="AQ63" i="26" s="1"/>
  <c r="AR63" i="26" s="1"/>
  <c r="AN63" i="26"/>
  <c r="P8" i="26"/>
  <c r="Q8" i="26" s="1"/>
  <c r="R8" i="26" s="1"/>
  <c r="S8" i="26" s="1"/>
  <c r="O8" i="26"/>
  <c r="AO8" i="26"/>
  <c r="AP8" i="26" s="1"/>
  <c r="AQ8" i="26" s="1"/>
  <c r="AR8" i="26" s="1"/>
  <c r="AN8" i="26"/>
  <c r="T78" i="26"/>
  <c r="U78" i="26"/>
  <c r="V78" i="26" s="1"/>
  <c r="W78" i="26" s="1"/>
  <c r="X78" i="26" s="1"/>
  <c r="DB63" i="26"/>
  <c r="DC63" i="26" s="1"/>
  <c r="DD63" i="26" s="1"/>
  <c r="DE63" i="26" s="1"/>
  <c r="DA63" i="26"/>
  <c r="DB78" i="26"/>
  <c r="DC78" i="26" s="1"/>
  <c r="DD78" i="26" s="1"/>
  <c r="DE78" i="26" s="1"/>
  <c r="DA78" i="26"/>
  <c r="BI8" i="26"/>
  <c r="BJ8" i="26" s="1"/>
  <c r="BK8" i="26" s="1"/>
  <c r="BL8" i="26" s="1"/>
  <c r="BH8" i="26"/>
  <c r="CC8" i="26"/>
  <c r="CD8" i="26" s="1"/>
  <c r="CE8" i="26" s="1"/>
  <c r="CF8" i="26" s="1"/>
  <c r="CB8" i="26"/>
  <c r="O63" i="26"/>
  <c r="P63" i="26"/>
  <c r="Q63" i="26" s="1"/>
  <c r="R63" i="26" s="1"/>
  <c r="S63" i="26" s="1"/>
  <c r="BH78" i="26"/>
  <c r="BI78" i="26"/>
  <c r="BJ78" i="26" s="1"/>
  <c r="BK78" i="26" s="1"/>
  <c r="BL78" i="26" s="1"/>
  <c r="DB8" i="26"/>
  <c r="DC8" i="26" s="1"/>
  <c r="DD8" i="26" s="1"/>
  <c r="DE8" i="26" s="1"/>
  <c r="AO78" i="26" l="1"/>
  <c r="AP78" i="26" s="1"/>
  <c r="AQ78" i="26" s="1"/>
  <c r="AR78" i="26" s="1"/>
  <c r="AT78" i="26" s="1"/>
  <c r="AU78" i="26" s="1"/>
  <c r="AV78" i="26" s="1"/>
  <c r="AW78" i="26" s="1"/>
  <c r="AL129" i="25"/>
  <c r="AL130" i="25" s="1"/>
  <c r="CG78" i="26"/>
  <c r="CH78" i="26"/>
  <c r="CI78" i="26" s="1"/>
  <c r="CJ78" i="26" s="1"/>
  <c r="CK78" i="26" s="1"/>
  <c r="BN63" i="26"/>
  <c r="BO63" i="26" s="1"/>
  <c r="BP63" i="26" s="1"/>
  <c r="BQ63" i="26" s="1"/>
  <c r="BM63" i="26"/>
  <c r="BN78" i="26"/>
  <c r="BO78" i="26" s="1"/>
  <c r="BP78" i="26" s="1"/>
  <c r="BQ78" i="26" s="1"/>
  <c r="BM78" i="26"/>
  <c r="T63" i="26"/>
  <c r="U63" i="26"/>
  <c r="V63" i="26" s="1"/>
  <c r="W63" i="26" s="1"/>
  <c r="X63" i="26" s="1"/>
  <c r="Z78" i="26"/>
  <c r="AA78" i="26" s="1"/>
  <c r="AB78" i="26" s="1"/>
  <c r="AC78" i="26" s="1"/>
  <c r="Y78" i="26"/>
  <c r="DG8" i="26"/>
  <c r="DH8" i="26" s="1"/>
  <c r="DI8" i="26" s="1"/>
  <c r="DJ8" i="26" s="1"/>
  <c r="DF8" i="26"/>
  <c r="CH8" i="26"/>
  <c r="CI8" i="26" s="1"/>
  <c r="CJ8" i="26" s="1"/>
  <c r="CK8" i="26" s="1"/>
  <c r="CG8" i="26"/>
  <c r="BN8" i="26"/>
  <c r="BO8" i="26" s="1"/>
  <c r="BP8" i="26" s="1"/>
  <c r="BQ8" i="26" s="1"/>
  <c r="BM8" i="26"/>
  <c r="AS78" i="26"/>
  <c r="DG78" i="26"/>
  <c r="DH78" i="26" s="1"/>
  <c r="DI78" i="26" s="1"/>
  <c r="DJ78" i="26" s="1"/>
  <c r="DF78" i="26"/>
  <c r="DG63" i="26"/>
  <c r="DH63" i="26" s="1"/>
  <c r="DI63" i="26" s="1"/>
  <c r="DJ63" i="26" s="1"/>
  <c r="DF63" i="26"/>
  <c r="AT8" i="26"/>
  <c r="AU8" i="26" s="1"/>
  <c r="AV8" i="26" s="1"/>
  <c r="AW8" i="26" s="1"/>
  <c r="AS8" i="26"/>
  <c r="T8" i="26"/>
  <c r="U8" i="26"/>
  <c r="V8" i="26" s="1"/>
  <c r="W8" i="26" s="1"/>
  <c r="X8" i="26" s="1"/>
  <c r="AT63" i="26"/>
  <c r="AU63" i="26" s="1"/>
  <c r="AV63" i="26" s="1"/>
  <c r="AW63" i="26" s="1"/>
  <c r="AS63" i="26"/>
  <c r="CM63" i="26"/>
  <c r="CN63" i="26" s="1"/>
  <c r="CO63" i="26" s="1"/>
  <c r="CP63" i="26" s="1"/>
  <c r="CL63" i="26"/>
  <c r="CL78" i="26" l="1"/>
  <c r="CM78" i="26"/>
  <c r="CN78" i="26" s="1"/>
  <c r="CO78" i="26" s="1"/>
  <c r="CP78" i="26" s="1"/>
  <c r="BS63" i="26"/>
  <c r="BT63" i="26" s="1"/>
  <c r="BU63" i="26" s="1"/>
  <c r="BV63" i="26" s="1"/>
  <c r="BW63" i="26" s="1"/>
  <c r="BR63" i="26"/>
  <c r="AX63" i="26"/>
  <c r="AY63" i="26"/>
  <c r="AZ63" i="26" s="1"/>
  <c r="BA63" i="26" s="1"/>
  <c r="BB63" i="26" s="1"/>
  <c r="Z8" i="26"/>
  <c r="AA8" i="26" s="1"/>
  <c r="AB8" i="26" s="1"/>
  <c r="AC8" i="26" s="1"/>
  <c r="Y8" i="26"/>
  <c r="AY78" i="26"/>
  <c r="AZ78" i="26" s="1"/>
  <c r="BA78" i="26" s="1"/>
  <c r="BB78" i="26" s="1"/>
  <c r="AX78" i="26"/>
  <c r="Z63" i="26"/>
  <c r="AA63" i="26" s="1"/>
  <c r="AB63" i="26" s="1"/>
  <c r="AC63" i="26" s="1"/>
  <c r="Y63" i="26"/>
  <c r="CR63" i="26"/>
  <c r="CS63" i="26" s="1"/>
  <c r="CQ63" i="26"/>
  <c r="AX8" i="26"/>
  <c r="AY8" i="26"/>
  <c r="AZ8" i="26" s="1"/>
  <c r="BA8" i="26" s="1"/>
  <c r="BB8" i="26" s="1"/>
  <c r="BS8" i="26"/>
  <c r="BT8" i="26" s="1"/>
  <c r="BU8" i="26" s="1"/>
  <c r="BV8" i="26" s="1"/>
  <c r="BW8" i="26" s="1"/>
  <c r="BR8" i="26"/>
  <c r="CM8" i="26"/>
  <c r="CN8" i="26" s="1"/>
  <c r="CO8" i="26" s="1"/>
  <c r="CP8" i="26" s="1"/>
  <c r="CL8" i="26"/>
  <c r="AE78" i="26"/>
  <c r="AF78" i="26" s="1"/>
  <c r="AD78" i="26"/>
  <c r="BS78" i="26"/>
  <c r="BT78" i="26" s="1"/>
  <c r="BU78" i="26" s="1"/>
  <c r="BV78" i="26" s="1"/>
  <c r="BW78" i="26" s="1"/>
  <c r="BR78" i="26"/>
  <c r="CR78" i="26" l="1"/>
  <c r="CS78" i="26" s="1"/>
  <c r="CQ78" i="26"/>
  <c r="CR8" i="26"/>
  <c r="CS8" i="26" s="1"/>
  <c r="CQ8" i="26"/>
  <c r="AE63" i="26"/>
  <c r="AF63" i="26" s="1"/>
  <c r="AD63" i="26"/>
  <c r="AD8" i="26"/>
  <c r="AE8" i="26"/>
  <c r="AF8" i="26" s="1"/>
</calcChain>
</file>

<file path=xl/comments1.xml><?xml version="1.0" encoding="utf-8"?>
<comments xmlns="http://schemas.openxmlformats.org/spreadsheetml/2006/main">
  <authors>
    <author>Edwin Mauricio Millan Hernandez</author>
    <author>USUARIO</author>
  </authors>
  <commentList>
    <comment ref="DK6" authorId="0" shapeId="0">
      <text>
        <r>
          <rPr>
            <b/>
            <sz val="9"/>
            <color indexed="81"/>
            <rFont val="Tahoma"/>
            <family val="2"/>
          </rPr>
          <t>Edwin Mauricio Millan Hernandez:</t>
        </r>
        <r>
          <rPr>
            <sz val="9"/>
            <color indexed="81"/>
            <rFont val="Tahoma"/>
            <family val="2"/>
          </rPr>
          <t xml:space="preserve">
Horas para el trabajo dirigido del profesor al estudiante, en aula</t>
        </r>
      </text>
    </comment>
    <comment ref="DL6" authorId="0" shapeId="0">
      <text>
        <r>
          <rPr>
            <b/>
            <sz val="9"/>
            <color indexed="81"/>
            <rFont val="Tahoma"/>
            <family val="2"/>
          </rPr>
          <t>Edwin Mauricio Millan Hernandez:</t>
        </r>
        <r>
          <rPr>
            <sz val="9"/>
            <color indexed="81"/>
            <rFont val="Tahoma"/>
            <family val="2"/>
          </rPr>
          <t xml:space="preserve">
Horas para el trabajo independiente dirigido. Labor del estudiante en Plataforma, basado en las actividades planteadas por el profesor.</t>
        </r>
      </text>
    </comment>
    <comment ref="DA10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12 de diciembre, cierra semestre de calendario A.</t>
        </r>
      </text>
    </comment>
    <comment ref="V15" authorId="0" shapeId="0">
      <text>
        <r>
          <rPr>
            <b/>
            <sz val="9"/>
            <color indexed="81"/>
            <rFont val="Tahoma"/>
            <family val="2"/>
          </rPr>
          <t>Edwin Mauricio Millan Hernandez:</t>
        </r>
        <r>
          <rPr>
            <sz val="9"/>
            <color indexed="81"/>
            <rFont val="Tahoma"/>
            <family val="2"/>
          </rPr>
          <t xml:space="preserve">
Inducción fortalecimiento plataforma</t>
        </r>
      </text>
    </comment>
    <comment ref="AK21" authorId="0" shapeId="0">
      <text>
        <r>
          <rPr>
            <b/>
            <sz val="9"/>
            <color indexed="81"/>
            <rFont val="Tahoma"/>
            <family val="2"/>
          </rPr>
          <t>Edwin Mauricio Millan Hernandez:</t>
        </r>
        <r>
          <rPr>
            <sz val="9"/>
            <color indexed="81"/>
            <rFont val="Tahoma"/>
            <family val="2"/>
          </rPr>
          <t xml:space="preserve">
Inducción fortalecimiento plataforma</t>
        </r>
      </text>
    </comment>
    <comment ref="J55" authorId="0" shapeId="0">
      <text>
        <r>
          <rPr>
            <b/>
            <sz val="9"/>
            <color indexed="81"/>
            <rFont val="Tahoma"/>
            <family val="2"/>
          </rPr>
          <t>Edwin Mauricio Millan Hernandez:</t>
        </r>
        <r>
          <rPr>
            <sz val="9"/>
            <color indexed="81"/>
            <rFont val="Tahoma"/>
            <family val="2"/>
          </rPr>
          <t xml:space="preserve">
Inducción de practica: Profesor Antonio José Palacio.</t>
        </r>
      </text>
    </comment>
    <comment ref="DK61" authorId="0" shapeId="0">
      <text>
        <r>
          <rPr>
            <b/>
            <sz val="9"/>
            <color indexed="81"/>
            <rFont val="Tahoma"/>
            <family val="2"/>
          </rPr>
          <t>Edwin Mauricio Millan Hernandez:</t>
        </r>
        <r>
          <rPr>
            <sz val="9"/>
            <color indexed="81"/>
            <rFont val="Tahoma"/>
            <family val="2"/>
          </rPr>
          <t xml:space="preserve">
Horas para el trabajo dirigido del profesor al estudiante, en aula</t>
        </r>
      </text>
    </comment>
    <comment ref="DL61" authorId="0" shapeId="0">
      <text>
        <r>
          <rPr>
            <b/>
            <sz val="9"/>
            <color indexed="81"/>
            <rFont val="Tahoma"/>
            <family val="2"/>
          </rPr>
          <t>Edwin Mauricio Millan Hernandez:</t>
        </r>
        <r>
          <rPr>
            <sz val="9"/>
            <color indexed="81"/>
            <rFont val="Tahoma"/>
            <family val="2"/>
          </rPr>
          <t xml:space="preserve">
Horas para el trabajo independiente dirigido. Labor del estudiante en Plataforma, basado en las actividades planteadas por el profesor.</t>
        </r>
      </text>
    </comment>
    <comment ref="DA65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12 de diciembre, cierra semestre de calendario A.</t>
        </r>
      </text>
    </comment>
    <comment ref="AM67" authorId="0" shapeId="0">
      <text>
        <r>
          <rPr>
            <b/>
            <sz val="9"/>
            <color indexed="81"/>
            <rFont val="Tahoma"/>
            <family val="2"/>
          </rPr>
          <t>Edwin Mauricio Millan Hernandez:</t>
        </r>
        <r>
          <rPr>
            <sz val="9"/>
            <color indexed="81"/>
            <rFont val="Tahoma"/>
            <family val="2"/>
          </rPr>
          <t xml:space="preserve">
Inducción fortalecimiento plataforma</t>
        </r>
      </text>
    </comment>
    <comment ref="DK76" authorId="0" shapeId="0">
      <text>
        <r>
          <rPr>
            <b/>
            <sz val="9"/>
            <color indexed="81"/>
            <rFont val="Tahoma"/>
            <family val="2"/>
          </rPr>
          <t>Edwin Mauricio Millan Hernandez:</t>
        </r>
        <r>
          <rPr>
            <sz val="9"/>
            <color indexed="81"/>
            <rFont val="Tahoma"/>
            <family val="2"/>
          </rPr>
          <t xml:space="preserve">
Horas para el trabajo dirigido del profesor al estudiante, en aula</t>
        </r>
      </text>
    </comment>
    <comment ref="DL76" authorId="0" shapeId="0">
      <text>
        <r>
          <rPr>
            <b/>
            <sz val="9"/>
            <color indexed="81"/>
            <rFont val="Tahoma"/>
            <family val="2"/>
          </rPr>
          <t>Edwin Mauricio Millan Hernandez:</t>
        </r>
        <r>
          <rPr>
            <sz val="9"/>
            <color indexed="81"/>
            <rFont val="Tahoma"/>
            <family val="2"/>
          </rPr>
          <t xml:space="preserve">
Horas para el trabajo independiente dirigido. Labor del estudiante en Plataforma, basado en las actividades planteadas por el profesor.</t>
        </r>
      </text>
    </comment>
    <comment ref="DA80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12 de diciembre, cierra semestre de calendario A.</t>
        </r>
      </text>
    </comment>
    <comment ref="K85" authorId="0" shapeId="0">
      <text>
        <r>
          <rPr>
            <b/>
            <sz val="9"/>
            <color indexed="81"/>
            <rFont val="Tahoma"/>
            <family val="2"/>
          </rPr>
          <t>Edwin Mauricio Millan Hernandez:</t>
        </r>
        <r>
          <rPr>
            <sz val="9"/>
            <color indexed="81"/>
            <rFont val="Tahoma"/>
            <family val="2"/>
          </rPr>
          <t xml:space="preserve">
Inducción de practica: Profesor Antonio José Palacio.</t>
        </r>
      </text>
    </comment>
  </commentList>
</comments>
</file>

<file path=xl/comments2.xml><?xml version="1.0" encoding="utf-8"?>
<comments xmlns="http://schemas.openxmlformats.org/spreadsheetml/2006/main">
  <authors>
    <author>Edwin Mauricio Millan Hernandez</author>
    <author>USUARIO</author>
  </authors>
  <commentList>
    <comment ref="AE6" authorId="0" shapeId="0">
      <text>
        <r>
          <rPr>
            <b/>
            <sz val="9"/>
            <color indexed="81"/>
            <rFont val="Tahoma"/>
            <family val="2"/>
          </rPr>
          <t>Edwin Mauricio Millan Hernandez:</t>
        </r>
        <r>
          <rPr>
            <sz val="9"/>
            <color indexed="81"/>
            <rFont val="Tahoma"/>
            <family val="2"/>
          </rPr>
          <t xml:space="preserve">
Horas para el trabajo dirigido del profesor al estudiante, en aula</t>
        </r>
      </text>
    </comment>
    <comment ref="AF6" authorId="0" shapeId="0">
      <text>
        <r>
          <rPr>
            <b/>
            <sz val="9"/>
            <color indexed="81"/>
            <rFont val="Tahoma"/>
            <family val="2"/>
          </rPr>
          <t>Edwin Mauricio Millan Hernandez:</t>
        </r>
        <r>
          <rPr>
            <sz val="9"/>
            <color indexed="81"/>
            <rFont val="Tahoma"/>
            <family val="2"/>
          </rPr>
          <t xml:space="preserve">
Horas para el trabajo independiente dirigido. Labor del estudiante en Plataforma, basado en las actividades planteadas por el profesor.</t>
        </r>
      </text>
    </comment>
    <comment ref="AG6" authorId="0" shapeId="0">
      <text>
        <r>
          <rPr>
            <b/>
            <sz val="9"/>
            <color indexed="81"/>
            <rFont val="Tahoma"/>
            <family val="2"/>
          </rPr>
          <t>Edwin Mauricio Millan Hernandez:</t>
        </r>
        <r>
          <rPr>
            <sz val="9"/>
            <color indexed="81"/>
            <rFont val="Tahoma"/>
            <family val="2"/>
          </rPr>
          <t xml:space="preserve">
Total horas que se reconoce al docente en su carga laboral en el semestre, por asignatura.</t>
        </r>
      </text>
    </comment>
    <comment ref="E9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MATRICULA ACADEMICA SIN RECARGO. Entre el 18 - 30 de julio hasta/16</t>
        </r>
      </text>
    </comment>
    <comment ref="L9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Entre el 12 al 25 de septiembre: INGRESO PRIMER AVANCE EN ACADEMUSOFT CALENDARIO</t>
        </r>
        <r>
          <rPr>
            <b/>
            <sz val="9"/>
            <color indexed="81"/>
            <rFont val="Tahoma"/>
            <family val="2"/>
          </rPr>
          <t xml:space="preserve"> A</t>
        </r>
      </text>
    </comment>
    <comment ref="O9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Entre el 3 y 16 de octubre/16: INGRESO SEGUNDO AVANCE EN ACADEMUSOFT CALENDARIO </t>
        </r>
        <r>
          <rPr>
            <b/>
            <sz val="9"/>
            <color indexed="81"/>
            <rFont val="Tahoma"/>
            <family val="2"/>
          </rPr>
          <t>B</t>
        </r>
      </text>
    </comment>
    <comment ref="S9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Entre el 31 de octubre al 13 de noviembre: INGRESO SEGUNDO AVANCE EN ACADEMUSOFT CALENDARIO</t>
        </r>
        <r>
          <rPr>
            <b/>
            <sz val="9"/>
            <color indexed="81"/>
            <rFont val="Tahoma"/>
            <family val="2"/>
          </rPr>
          <t xml:space="preserve"> A</t>
        </r>
      </text>
    </comment>
    <comment ref="V9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Entre el 21 de noviembre y 4 de diciembre/16: INGRESO SEGUNDO AVANCE EN ACADEMUSOFT CALENDARIO </t>
        </r>
        <r>
          <rPr>
            <b/>
            <sz val="9"/>
            <color indexed="81"/>
            <rFont val="Tahoma"/>
            <family val="2"/>
          </rPr>
          <t>B</t>
        </r>
      </text>
    </comment>
    <comment ref="X9" authorId="1" shapeId="0">
      <text>
        <r>
          <rPr>
            <b/>
            <sz val="9"/>
            <color indexed="81"/>
            <rFont val="Tahoma"/>
            <family val="2"/>
          </rPr>
          <t xml:space="preserve">USUARIO:
</t>
        </r>
        <r>
          <rPr>
            <sz val="9"/>
            <color indexed="81"/>
            <rFont val="Tahoma"/>
            <family val="2"/>
          </rPr>
          <t>Cierre del semestre Calendario A</t>
        </r>
      </text>
    </comment>
    <comment ref="AB9" authorId="1" shapeId="0">
      <text>
        <r>
          <rPr>
            <b/>
            <sz val="9"/>
            <color indexed="81"/>
            <rFont val="Tahoma"/>
            <family val="2"/>
          </rPr>
          <t xml:space="preserve">USUARIO:
</t>
        </r>
        <r>
          <rPr>
            <sz val="9"/>
            <color indexed="81"/>
            <rFont val="Tahoma"/>
            <family val="2"/>
          </rPr>
          <t>Cierre del semestre Calendario B</t>
        </r>
      </text>
    </comment>
    <comment ref="F10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 partir del 1 de agosto de 2016: MATRICULA ACADEMICA CON RECARGO; VACUNAS PENDIENTES DEBEN ASUMIRLA.</t>
        </r>
      </text>
    </comment>
    <comment ref="I10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Fecha limite: 27 de agosto de 2016: Para adición de materias.</t>
        </r>
      </text>
    </comment>
    <comment ref="R10" authorId="1" shapeId="0">
      <text>
        <r>
          <rPr>
            <b/>
            <sz val="9"/>
            <color indexed="81"/>
            <rFont val="Tahoma"/>
            <family val="2"/>
          </rPr>
          <t xml:space="preserve">USUARIO:
</t>
        </r>
        <r>
          <rPr>
            <sz val="9"/>
            <color indexed="81"/>
            <rFont val="Tahoma"/>
            <family val="2"/>
          </rPr>
          <t>FECHA LIMITE CANCELACIÓN MATERIAS: Entre el 31 de octubre al 5 de noviembre/16</t>
        </r>
      </text>
    </comment>
    <comment ref="U10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Entre el 15 al 26 de noviembre: RECEPCIÓN SOLICITUDES DE BECA: CON REGISTRO ACADÉMICO.</t>
        </r>
      </text>
    </comment>
    <comment ref="W10" authorId="1" shapeId="0">
      <text>
        <r>
          <rPr>
            <b/>
            <sz val="9"/>
            <color indexed="81"/>
            <rFont val="Tahoma"/>
            <family val="2"/>
          </rPr>
          <t xml:space="preserve">USUARIO:
</t>
        </r>
        <r>
          <rPr>
            <sz val="9"/>
            <color indexed="81"/>
            <rFont val="Tahoma"/>
            <family val="2"/>
          </rPr>
          <t>FECHA LIMITE EXAMENES FINALES/SUPLETORIOS/HABILITACIONES CALEND A.</t>
        </r>
      </text>
    </comment>
    <comment ref="X10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FECHA LIMITE EXAMENES FINALES/SUPLETORIOS/HABILITACIONES CALEND </t>
        </r>
        <r>
          <rPr>
            <b/>
            <sz val="9"/>
            <color indexed="81"/>
            <rFont val="Tahoma"/>
            <family val="2"/>
          </rPr>
          <t>B</t>
        </r>
      </text>
    </comment>
    <comment ref="DB10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12 de diciembre, cierra semestre de calendario A.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>Edwin Mauricio Millan Hernandez:</t>
        </r>
        <r>
          <rPr>
            <sz val="9"/>
            <color indexed="81"/>
            <rFont val="Tahoma"/>
            <family val="2"/>
          </rPr>
          <t xml:space="preserve">
Inducción fortalecimiento plataforma</t>
        </r>
      </text>
    </comment>
    <comment ref="L22" authorId="0" shapeId="0">
      <text>
        <r>
          <rPr>
            <b/>
            <sz val="9"/>
            <color indexed="81"/>
            <rFont val="Tahoma"/>
            <family val="2"/>
          </rPr>
          <t>Edwin Mauricio Millan Hernandez:</t>
        </r>
        <r>
          <rPr>
            <sz val="9"/>
            <color indexed="81"/>
            <rFont val="Tahoma"/>
            <family val="2"/>
          </rPr>
          <t xml:space="preserve">
Inducción fortalecimiento plataforma</t>
        </r>
      </text>
    </comment>
    <comment ref="X24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Examen final de catedra institucional</t>
        </r>
      </text>
    </comment>
    <comment ref="AE51" authorId="0" shapeId="0">
      <text>
        <r>
          <rPr>
            <b/>
            <sz val="9"/>
            <color indexed="81"/>
            <rFont val="Tahoma"/>
            <family val="2"/>
          </rPr>
          <t>Edwin Mauricio Millan Hernandez:</t>
        </r>
        <r>
          <rPr>
            <sz val="9"/>
            <color indexed="81"/>
            <rFont val="Tahoma"/>
            <family val="2"/>
          </rPr>
          <t xml:space="preserve">
Horas para el trabajo dirigido del profesor al estudiante, en aula</t>
        </r>
      </text>
    </comment>
    <comment ref="AF51" authorId="0" shapeId="0">
      <text>
        <r>
          <rPr>
            <b/>
            <sz val="9"/>
            <color indexed="81"/>
            <rFont val="Tahoma"/>
            <family val="2"/>
          </rPr>
          <t>Edwin Mauricio Millan Hernandez:</t>
        </r>
        <r>
          <rPr>
            <sz val="9"/>
            <color indexed="81"/>
            <rFont val="Tahoma"/>
            <family val="2"/>
          </rPr>
          <t xml:space="preserve">
Horas para el trabajo independiente dirigido. Labor del estudiante en Plataforma, basado en las actividades planteadas por el profesor.</t>
        </r>
      </text>
    </comment>
    <comment ref="AG51" authorId="0" shapeId="0">
      <text>
        <r>
          <rPr>
            <b/>
            <sz val="9"/>
            <color indexed="81"/>
            <rFont val="Tahoma"/>
            <family val="2"/>
          </rPr>
          <t>Edwin Mauricio Millan Hernandez:</t>
        </r>
        <r>
          <rPr>
            <sz val="9"/>
            <color indexed="81"/>
            <rFont val="Tahoma"/>
            <family val="2"/>
          </rPr>
          <t xml:space="preserve">
Total horas que se reconoce al docente en su carga laboral en el semestre, por asignatura.</t>
        </r>
      </text>
    </comment>
    <comment ref="E54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MATRICULA ACADEMICA SIN RECARGO. Entre el 18 - 30 de julio hasta/16</t>
        </r>
      </text>
    </comment>
    <comment ref="L54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Entre el 12 al 25 de septiembre: INGRESO PRIMER AVANCE EN ACADEMUSOFT CALENDARIO</t>
        </r>
        <r>
          <rPr>
            <b/>
            <sz val="9"/>
            <color indexed="81"/>
            <rFont val="Tahoma"/>
            <family val="2"/>
          </rPr>
          <t xml:space="preserve"> A</t>
        </r>
      </text>
    </comment>
    <comment ref="O54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Entre el 3 y 16 de octubre/16: INGRESO SEGUNDO AVANCE EN ACADEMUSOFT CALENDARIO </t>
        </r>
        <r>
          <rPr>
            <b/>
            <sz val="9"/>
            <color indexed="81"/>
            <rFont val="Tahoma"/>
            <family val="2"/>
          </rPr>
          <t>B</t>
        </r>
      </text>
    </comment>
    <comment ref="S54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Entre el 31 de octubre al 13 de noviembre: INGRESO SEGUNDO AVANCE EN ACADEMUSOFT CALENDARIO</t>
        </r>
        <r>
          <rPr>
            <b/>
            <sz val="9"/>
            <color indexed="81"/>
            <rFont val="Tahoma"/>
            <family val="2"/>
          </rPr>
          <t xml:space="preserve"> A</t>
        </r>
      </text>
    </comment>
    <comment ref="V54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Entre el 21 de noviembre y 4 de diciembre/16: INGRESO SEGUNDO AVANCE EN ACADEMUSOFT CALENDARIO </t>
        </r>
        <r>
          <rPr>
            <b/>
            <sz val="9"/>
            <color indexed="81"/>
            <rFont val="Tahoma"/>
            <family val="2"/>
          </rPr>
          <t>B</t>
        </r>
      </text>
    </comment>
    <comment ref="X54" authorId="1" shapeId="0">
      <text>
        <r>
          <rPr>
            <b/>
            <sz val="9"/>
            <color indexed="81"/>
            <rFont val="Tahoma"/>
            <family val="2"/>
          </rPr>
          <t xml:space="preserve">USUARIO:
</t>
        </r>
        <r>
          <rPr>
            <sz val="9"/>
            <color indexed="81"/>
            <rFont val="Tahoma"/>
            <family val="2"/>
          </rPr>
          <t>Cierre del semestre Calendario A</t>
        </r>
      </text>
    </comment>
    <comment ref="AB54" authorId="1" shapeId="0">
      <text>
        <r>
          <rPr>
            <b/>
            <sz val="9"/>
            <color indexed="81"/>
            <rFont val="Tahoma"/>
            <family val="2"/>
          </rPr>
          <t xml:space="preserve">USUARIO:
</t>
        </r>
        <r>
          <rPr>
            <sz val="9"/>
            <color indexed="81"/>
            <rFont val="Tahoma"/>
            <family val="2"/>
          </rPr>
          <t>Cierre del semestre Calendario B</t>
        </r>
      </text>
    </comment>
    <comment ref="F55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 partir del 1 de agosto de 2016: MATRICULA ACADEMICA CON RECARGO; VACUNAS PENDIENTES DEBEN ASUMIRLA.</t>
        </r>
      </text>
    </comment>
    <comment ref="I55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Fecha limite: 27 de agosto de 2016: Para adición de materias.</t>
        </r>
      </text>
    </comment>
    <comment ref="R55" authorId="1" shapeId="0">
      <text>
        <r>
          <rPr>
            <b/>
            <sz val="9"/>
            <color indexed="81"/>
            <rFont val="Tahoma"/>
            <family val="2"/>
          </rPr>
          <t xml:space="preserve">USUARIO:
</t>
        </r>
        <r>
          <rPr>
            <sz val="9"/>
            <color indexed="81"/>
            <rFont val="Tahoma"/>
            <family val="2"/>
          </rPr>
          <t>FECHA LIMITE CANCELACIÓN MATERIAS: Entre el 31 de octubre al 5 de noviembre/16</t>
        </r>
      </text>
    </comment>
    <comment ref="U55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Entre el 15 al 26 de noviembre: RECEPCIÓN SOLICITUDES DE BECA: CON REGISTRO ACADÉMICO.</t>
        </r>
      </text>
    </comment>
    <comment ref="W55" authorId="1" shapeId="0">
      <text>
        <r>
          <rPr>
            <b/>
            <sz val="9"/>
            <color indexed="81"/>
            <rFont val="Tahoma"/>
            <family val="2"/>
          </rPr>
          <t xml:space="preserve">USUARIO:
</t>
        </r>
        <r>
          <rPr>
            <sz val="9"/>
            <color indexed="81"/>
            <rFont val="Tahoma"/>
            <family val="2"/>
          </rPr>
          <t>FECHA LIMITE EXAMENES FINALES/SUPLETORIOS/HABILITACIONES CALEND A.</t>
        </r>
      </text>
    </comment>
    <comment ref="X55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FECHA LIMITE EXAMENES FINALES/SUPLETORIOS/HABILITACIONES CALEND </t>
        </r>
        <r>
          <rPr>
            <b/>
            <sz val="9"/>
            <color indexed="81"/>
            <rFont val="Tahoma"/>
            <family val="2"/>
          </rPr>
          <t>B</t>
        </r>
      </text>
    </comment>
    <comment ref="F66" authorId="0" shapeId="0">
      <text>
        <r>
          <rPr>
            <b/>
            <sz val="9"/>
            <color indexed="81"/>
            <rFont val="Tahoma"/>
            <family val="2"/>
          </rPr>
          <t>Edwin Mauricio Millan Hernandez:</t>
        </r>
        <r>
          <rPr>
            <sz val="9"/>
            <color indexed="81"/>
            <rFont val="Tahoma"/>
            <family val="2"/>
          </rPr>
          <t xml:space="preserve">
Inducción de practica: Profesor Antonio José Palacio.</t>
        </r>
      </text>
    </comment>
    <comment ref="AE75" authorId="0" shapeId="0">
      <text>
        <r>
          <rPr>
            <b/>
            <sz val="9"/>
            <color indexed="81"/>
            <rFont val="Tahoma"/>
            <family val="2"/>
          </rPr>
          <t>Edwin Mauricio Millan Hernandez:</t>
        </r>
        <r>
          <rPr>
            <sz val="9"/>
            <color indexed="81"/>
            <rFont val="Tahoma"/>
            <family val="2"/>
          </rPr>
          <t xml:space="preserve">
Horas para el trabajo dirigido del profesor al estudiante, en aula</t>
        </r>
      </text>
    </comment>
    <comment ref="AF75" authorId="0" shapeId="0">
      <text>
        <r>
          <rPr>
            <b/>
            <sz val="9"/>
            <color indexed="81"/>
            <rFont val="Tahoma"/>
            <family val="2"/>
          </rPr>
          <t>Edwin Mauricio Millan Hernandez:</t>
        </r>
        <r>
          <rPr>
            <sz val="9"/>
            <color indexed="81"/>
            <rFont val="Tahoma"/>
            <family val="2"/>
          </rPr>
          <t xml:space="preserve">
Horas para el trabajo independiente dirigido. Labor del estudiante en Plataforma, basado en las actividades planteadas por el profesor.</t>
        </r>
      </text>
    </comment>
    <comment ref="AG75" authorId="0" shapeId="0">
      <text>
        <r>
          <rPr>
            <b/>
            <sz val="9"/>
            <color indexed="81"/>
            <rFont val="Tahoma"/>
            <family val="2"/>
          </rPr>
          <t>Edwin Mauricio Millan Hernandez:</t>
        </r>
        <r>
          <rPr>
            <sz val="9"/>
            <color indexed="81"/>
            <rFont val="Tahoma"/>
            <family val="2"/>
          </rPr>
          <t xml:space="preserve">
Total horas que se reconoce al docente en su carga laboral en el semestre, por asignatura.</t>
        </r>
      </text>
    </comment>
    <comment ref="E78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MATRICULA ACADEMICA SIN RECARGO. Entre el 18 - 30 de julio hasta/16</t>
        </r>
      </text>
    </comment>
    <comment ref="L78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Entre el 12 al 25 de septiembre: INGRESO PRIMER AVANCE EN ACADEMUSOFT CALENDARIO</t>
        </r>
        <r>
          <rPr>
            <b/>
            <sz val="9"/>
            <color indexed="81"/>
            <rFont val="Tahoma"/>
            <family val="2"/>
          </rPr>
          <t xml:space="preserve"> A</t>
        </r>
      </text>
    </comment>
    <comment ref="O78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Entre el 3 y 16 de octubre/16: INGRESO SEGUNDO AVANCE EN ACADEMUSOFT CALENDARIO </t>
        </r>
        <r>
          <rPr>
            <b/>
            <sz val="9"/>
            <color indexed="81"/>
            <rFont val="Tahoma"/>
            <family val="2"/>
          </rPr>
          <t>B</t>
        </r>
      </text>
    </comment>
    <comment ref="S78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Entre el 31 de octubre al 13 de noviembre: INGRESO SEGUNDO AVANCE EN ACADEMUSOFT CALENDARIO</t>
        </r>
        <r>
          <rPr>
            <b/>
            <sz val="9"/>
            <color indexed="81"/>
            <rFont val="Tahoma"/>
            <family val="2"/>
          </rPr>
          <t xml:space="preserve"> A</t>
        </r>
      </text>
    </comment>
    <comment ref="V78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Entre el 21 de noviembre y 4 de diciembre/16: INGRESO SEGUNDO AVANCE EN ACADEMUSOFT CALENDARIO </t>
        </r>
        <r>
          <rPr>
            <b/>
            <sz val="9"/>
            <color indexed="81"/>
            <rFont val="Tahoma"/>
            <family val="2"/>
          </rPr>
          <t>B</t>
        </r>
      </text>
    </comment>
    <comment ref="X78" authorId="1" shapeId="0">
      <text>
        <r>
          <rPr>
            <b/>
            <sz val="9"/>
            <color indexed="81"/>
            <rFont val="Tahoma"/>
            <family val="2"/>
          </rPr>
          <t xml:space="preserve">USUARIO:
</t>
        </r>
        <r>
          <rPr>
            <sz val="9"/>
            <color indexed="81"/>
            <rFont val="Tahoma"/>
            <family val="2"/>
          </rPr>
          <t>Cierre del semestre Calendario A</t>
        </r>
      </text>
    </comment>
    <comment ref="AB78" authorId="1" shapeId="0">
      <text>
        <r>
          <rPr>
            <b/>
            <sz val="9"/>
            <color indexed="81"/>
            <rFont val="Tahoma"/>
            <family val="2"/>
          </rPr>
          <t xml:space="preserve">USUARIO:
</t>
        </r>
        <r>
          <rPr>
            <sz val="9"/>
            <color indexed="81"/>
            <rFont val="Tahoma"/>
            <family val="2"/>
          </rPr>
          <t>Cierre del semestre Calendario B</t>
        </r>
      </text>
    </comment>
    <comment ref="F79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 partir del 1 de agosto de 2016: MATRICULA ACADEMICA CON RECARGO; VACUNAS PENDIENTES DEBEN ASUMIRLA.</t>
        </r>
      </text>
    </comment>
    <comment ref="I79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Fecha limite: 27 de agosto de 2016: Para adición de materias.</t>
        </r>
      </text>
    </comment>
    <comment ref="R79" authorId="1" shapeId="0">
      <text>
        <r>
          <rPr>
            <b/>
            <sz val="9"/>
            <color indexed="81"/>
            <rFont val="Tahoma"/>
            <family val="2"/>
          </rPr>
          <t xml:space="preserve">USUARIO:
</t>
        </r>
        <r>
          <rPr>
            <sz val="9"/>
            <color indexed="81"/>
            <rFont val="Tahoma"/>
            <family val="2"/>
          </rPr>
          <t>FECHA LIMITE CANCELACIÓN MATERIAS: Entre el 31 de octubre al 5 de noviembre/16</t>
        </r>
      </text>
    </comment>
    <comment ref="U79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Entre el 15 al 26 de noviembre: RECEPCIÓN SOLICITUDES DE BECA: CON REGISTRO ACADÉMICO.</t>
        </r>
      </text>
    </comment>
    <comment ref="W79" authorId="1" shapeId="0">
      <text>
        <r>
          <rPr>
            <b/>
            <sz val="9"/>
            <color indexed="81"/>
            <rFont val="Tahoma"/>
            <family val="2"/>
          </rPr>
          <t xml:space="preserve">USUARIO:
</t>
        </r>
        <r>
          <rPr>
            <sz val="9"/>
            <color indexed="81"/>
            <rFont val="Tahoma"/>
            <family val="2"/>
          </rPr>
          <t>FECHA LIMITE EXAMENES FINALES/SUPLETORIOS/HABILITACIONES CALEND A.</t>
        </r>
      </text>
    </comment>
    <comment ref="X79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FECHA LIMITE EXAMENES FINALES/SUPLETORIOS/HABILITACIONES CALEND </t>
        </r>
        <r>
          <rPr>
            <b/>
            <sz val="9"/>
            <color indexed="81"/>
            <rFont val="Tahoma"/>
            <family val="2"/>
          </rPr>
          <t>B</t>
        </r>
      </text>
    </comment>
    <comment ref="L81" authorId="0" shapeId="0">
      <text>
        <r>
          <rPr>
            <b/>
            <sz val="9"/>
            <color indexed="81"/>
            <rFont val="Tahoma"/>
            <family val="2"/>
          </rPr>
          <t>Edwin Mauricio Millan Hernandez:</t>
        </r>
        <r>
          <rPr>
            <sz val="9"/>
            <color indexed="81"/>
            <rFont val="Tahoma"/>
            <family val="2"/>
          </rPr>
          <t xml:space="preserve">
Inducción fortalecimiento plataforma</t>
        </r>
      </text>
    </comment>
    <comment ref="X83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Examen final de catedra institucional</t>
        </r>
      </text>
    </comment>
    <comment ref="AE119" authorId="0" shapeId="0">
      <text>
        <r>
          <rPr>
            <b/>
            <sz val="9"/>
            <color indexed="81"/>
            <rFont val="Tahoma"/>
            <family val="2"/>
          </rPr>
          <t>Edwin Mauricio Millan Hernandez:</t>
        </r>
        <r>
          <rPr>
            <sz val="9"/>
            <color indexed="81"/>
            <rFont val="Tahoma"/>
            <family val="2"/>
          </rPr>
          <t xml:space="preserve">
Horas para el trabajo dirigido del profesor al estudiante, en aula</t>
        </r>
      </text>
    </comment>
    <comment ref="AF119" authorId="0" shapeId="0">
      <text>
        <r>
          <rPr>
            <b/>
            <sz val="9"/>
            <color indexed="81"/>
            <rFont val="Tahoma"/>
            <family val="2"/>
          </rPr>
          <t>Edwin Mauricio Millan Hernandez:</t>
        </r>
        <r>
          <rPr>
            <sz val="9"/>
            <color indexed="81"/>
            <rFont val="Tahoma"/>
            <family val="2"/>
          </rPr>
          <t xml:space="preserve">
Horas para el trabajo independiente dirigido. Labor del estudiante en Plataforma, basado en las actividades planteadas por el profesor.</t>
        </r>
      </text>
    </comment>
    <comment ref="AG119" authorId="0" shapeId="0">
      <text>
        <r>
          <rPr>
            <b/>
            <sz val="9"/>
            <color indexed="81"/>
            <rFont val="Tahoma"/>
            <family val="2"/>
          </rPr>
          <t>Edwin Mauricio Millan Hernandez:</t>
        </r>
        <r>
          <rPr>
            <sz val="9"/>
            <color indexed="81"/>
            <rFont val="Tahoma"/>
            <family val="2"/>
          </rPr>
          <t xml:space="preserve">
Total horas que se reconoce al docente en su carga laboral en el semestre, por asignatura.</t>
        </r>
      </text>
    </comment>
    <comment ref="E122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MATRICULA ACADEMICA SIN RECARGO. Entre el 18 - 30 de julio hasta/16</t>
        </r>
      </text>
    </comment>
    <comment ref="L122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Entre el 12 al 25 de septiembre: INGRESO PRIMER AVANCE EN ACADEMUSOFT CALENDARIO</t>
        </r>
        <r>
          <rPr>
            <b/>
            <sz val="9"/>
            <color indexed="81"/>
            <rFont val="Tahoma"/>
            <family val="2"/>
          </rPr>
          <t xml:space="preserve"> A</t>
        </r>
      </text>
    </comment>
    <comment ref="O122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Entre el 3 y 16 de octubre/16: INGRESO SEGUNDO AVANCE EN ACADEMUSOFT CALENDARIO </t>
        </r>
        <r>
          <rPr>
            <b/>
            <sz val="9"/>
            <color indexed="81"/>
            <rFont val="Tahoma"/>
            <family val="2"/>
          </rPr>
          <t>B</t>
        </r>
      </text>
    </comment>
    <comment ref="S122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Entre el 31 de octubre al 13 de noviembre: INGRESO SEGUNDO AVANCE EN ACADEMUSOFT CALENDARIO</t>
        </r>
        <r>
          <rPr>
            <b/>
            <sz val="9"/>
            <color indexed="81"/>
            <rFont val="Tahoma"/>
            <family val="2"/>
          </rPr>
          <t xml:space="preserve"> A</t>
        </r>
      </text>
    </comment>
    <comment ref="V122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Entre el 21 de noviembre y 4 de diciembre/16: INGRESO SEGUNDO AVANCE EN ACADEMUSOFT CALENDARIO </t>
        </r>
        <r>
          <rPr>
            <b/>
            <sz val="9"/>
            <color indexed="81"/>
            <rFont val="Tahoma"/>
            <family val="2"/>
          </rPr>
          <t>B</t>
        </r>
      </text>
    </comment>
    <comment ref="X122" authorId="1" shapeId="0">
      <text>
        <r>
          <rPr>
            <b/>
            <sz val="9"/>
            <color indexed="81"/>
            <rFont val="Tahoma"/>
            <family val="2"/>
          </rPr>
          <t xml:space="preserve">USUARIO:
</t>
        </r>
        <r>
          <rPr>
            <sz val="9"/>
            <color indexed="81"/>
            <rFont val="Tahoma"/>
            <family val="2"/>
          </rPr>
          <t>Cierre del semestre Calendario A</t>
        </r>
      </text>
    </comment>
    <comment ref="AB122" authorId="1" shapeId="0">
      <text>
        <r>
          <rPr>
            <b/>
            <sz val="9"/>
            <color indexed="81"/>
            <rFont val="Tahoma"/>
            <family val="2"/>
          </rPr>
          <t xml:space="preserve">USUARIO:
</t>
        </r>
        <r>
          <rPr>
            <sz val="9"/>
            <color indexed="81"/>
            <rFont val="Tahoma"/>
            <family val="2"/>
          </rPr>
          <t>Cierre del semestre Calendario B</t>
        </r>
      </text>
    </comment>
    <comment ref="F123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 partir del 1 de agosto de 2016: MATRICULA ACADEMICA CON RECARGO; VACUNAS PENDIENTES DEBEN ASUMIRLA.</t>
        </r>
      </text>
    </comment>
    <comment ref="I123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Fecha limite: 27 de agosto de 2016: Para adición de materias.</t>
        </r>
      </text>
    </comment>
    <comment ref="R123" authorId="1" shapeId="0">
      <text>
        <r>
          <rPr>
            <b/>
            <sz val="9"/>
            <color indexed="81"/>
            <rFont val="Tahoma"/>
            <family val="2"/>
          </rPr>
          <t xml:space="preserve">USUARIO:
</t>
        </r>
        <r>
          <rPr>
            <sz val="9"/>
            <color indexed="81"/>
            <rFont val="Tahoma"/>
            <family val="2"/>
          </rPr>
          <t>FECHA LIMITE CANCELACIÓN MATERIAS: Entre el 31 de octubre al 5 de noviembre/16</t>
        </r>
      </text>
    </comment>
    <comment ref="U123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Entre el 15 al 26 de noviembre: RECEPCIÓN SOLICITUDES DE BECA: CON REGISTRO ACADÉMICO.</t>
        </r>
      </text>
    </comment>
    <comment ref="W123" authorId="1" shapeId="0">
      <text>
        <r>
          <rPr>
            <b/>
            <sz val="9"/>
            <color indexed="81"/>
            <rFont val="Tahoma"/>
            <family val="2"/>
          </rPr>
          <t xml:space="preserve">USUARIO:
</t>
        </r>
        <r>
          <rPr>
            <sz val="9"/>
            <color indexed="81"/>
            <rFont val="Tahoma"/>
            <family val="2"/>
          </rPr>
          <t>FECHA LIMITE EXAMENES FINALES/SUPLETORIOS/HABILITACIONES CALEND A.</t>
        </r>
      </text>
    </comment>
    <comment ref="X123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FECHA LIMITE EXAMENES FINALES/SUPLETORIOS/HABILITACIONES CALEND </t>
        </r>
        <r>
          <rPr>
            <b/>
            <sz val="9"/>
            <color indexed="81"/>
            <rFont val="Tahoma"/>
            <family val="2"/>
          </rPr>
          <t>B</t>
        </r>
      </text>
    </comment>
    <comment ref="AE139" authorId="0" shapeId="0">
      <text>
        <r>
          <rPr>
            <b/>
            <sz val="9"/>
            <color indexed="81"/>
            <rFont val="Tahoma"/>
            <family val="2"/>
          </rPr>
          <t>Edwin Mauricio Millan Hernandez:</t>
        </r>
        <r>
          <rPr>
            <sz val="9"/>
            <color indexed="81"/>
            <rFont val="Tahoma"/>
            <family val="2"/>
          </rPr>
          <t xml:space="preserve">
Horas para el trabajo dirigido del profesor al estudiante, en aula</t>
        </r>
      </text>
    </comment>
    <comment ref="AF139" authorId="0" shapeId="0">
      <text>
        <r>
          <rPr>
            <b/>
            <sz val="9"/>
            <color indexed="81"/>
            <rFont val="Tahoma"/>
            <family val="2"/>
          </rPr>
          <t>Edwin Mauricio Millan Hernandez:</t>
        </r>
        <r>
          <rPr>
            <sz val="9"/>
            <color indexed="81"/>
            <rFont val="Tahoma"/>
            <family val="2"/>
          </rPr>
          <t xml:space="preserve">
Horas para el trabajo independiente dirigido. Labor del estudiante en Plataforma, basado en las actividades planteadas por el profesor.</t>
        </r>
      </text>
    </comment>
    <comment ref="AG139" authorId="0" shapeId="0">
      <text>
        <r>
          <rPr>
            <b/>
            <sz val="9"/>
            <color indexed="81"/>
            <rFont val="Tahoma"/>
            <family val="2"/>
          </rPr>
          <t>Edwin Mauricio Millan Hernandez:</t>
        </r>
        <r>
          <rPr>
            <sz val="9"/>
            <color indexed="81"/>
            <rFont val="Tahoma"/>
            <family val="2"/>
          </rPr>
          <t xml:space="preserve">
Total horas que se reconoce al docente en su carga laboral en el semestre, por asignatura.</t>
        </r>
      </text>
    </comment>
  </commentList>
</comments>
</file>

<file path=xl/sharedStrings.xml><?xml version="1.0" encoding="utf-8"?>
<sst xmlns="http://schemas.openxmlformats.org/spreadsheetml/2006/main" count="2875" uniqueCount="242">
  <si>
    <t>Gr</t>
  </si>
  <si>
    <t>ASIGNATURA</t>
  </si>
  <si>
    <t>BLOQUE</t>
  </si>
  <si>
    <t>7:30 - 10:30</t>
  </si>
  <si>
    <t>E1</t>
  </si>
  <si>
    <t>10:30 - 1:30</t>
  </si>
  <si>
    <t>E2</t>
  </si>
  <si>
    <t>2:30 - 4:30</t>
  </si>
  <si>
    <t>E3</t>
  </si>
  <si>
    <t>E4</t>
  </si>
  <si>
    <t>E5</t>
  </si>
  <si>
    <t>2:30 - 5:30</t>
  </si>
  <si>
    <t>E6</t>
  </si>
  <si>
    <t>COD</t>
  </si>
  <si>
    <t>6:30 - 9:30</t>
  </si>
  <si>
    <t>MA</t>
  </si>
  <si>
    <t>MI</t>
  </si>
  <si>
    <t>VI</t>
  </si>
  <si>
    <t>FACULTAD DE EDUCACION A DISTANCIA Y VIRTUAL</t>
  </si>
  <si>
    <t>INSTITUCION UNIVERSITARIA ANTONIO JOSE CAMACHO</t>
  </si>
  <si>
    <t>6:30 - 8:30</t>
  </si>
  <si>
    <t>C</t>
  </si>
  <si>
    <t>JU</t>
  </si>
  <si>
    <t>FEBRERO</t>
  </si>
  <si>
    <t>MARZO</t>
  </si>
  <si>
    <t>MAYO</t>
  </si>
  <si>
    <t>HORAS</t>
  </si>
  <si>
    <t>HAB</t>
  </si>
  <si>
    <t>Contabilidad I</t>
  </si>
  <si>
    <t>Indicadores Hospitalarios</t>
  </si>
  <si>
    <t>Contabilidad II</t>
  </si>
  <si>
    <t>PD024043</t>
  </si>
  <si>
    <t>Administración de Suministros</t>
  </si>
  <si>
    <t>PD024046</t>
  </si>
  <si>
    <t>Estadística II</t>
  </si>
  <si>
    <t>PD024042</t>
  </si>
  <si>
    <t>Desarrollo de la Investigación</t>
  </si>
  <si>
    <t>PD024044</t>
  </si>
  <si>
    <t>Planeación en Salud</t>
  </si>
  <si>
    <t>PD024045</t>
  </si>
  <si>
    <t>Presupuesto</t>
  </si>
  <si>
    <t>Mercadeo en Salud</t>
  </si>
  <si>
    <t>Investigación de Operaciones</t>
  </si>
  <si>
    <t>Auditoria en Salud</t>
  </si>
  <si>
    <t>PD024049</t>
  </si>
  <si>
    <t>PD024048</t>
  </si>
  <si>
    <t>PD024050</t>
  </si>
  <si>
    <t>SU9</t>
  </si>
  <si>
    <t>SU8</t>
  </si>
  <si>
    <t>PD024053</t>
  </si>
  <si>
    <t>Práctica</t>
  </si>
  <si>
    <t>Desarrollo Humano</t>
  </si>
  <si>
    <t>Seminario de Grado</t>
  </si>
  <si>
    <t>ASESORIAS INVESTIGACIÓN FORMATIVA PARA TODAS LAS JORNADAS Y SEDES. A REALIZAR EN LA SEDE CENTRAL AVENIDA 6. APLICA PARA 7, 8 Y 9 SEMESTRE DEL PROGRAMA ADMINISTRACIÓN DE SERVICIOS DE SALUD</t>
  </si>
  <si>
    <t>ASESORÍA ESTADÍSTICA ADMINISTRACIÓN DE SERVICIOS DE SALUD.  JORNADA FIN DESEMANA</t>
  </si>
  <si>
    <t>PROGRAMACIÓN SUSTENTACIÓN DE ADMINISTRACIÓN DE SERVICIOS DE SALUD JORNADA NOCTURNA</t>
  </si>
  <si>
    <t>SU10</t>
  </si>
  <si>
    <t>Electiva VII "Formulación y Evaluación de Proyectos"</t>
  </si>
  <si>
    <t>Electiva VI (Gestión de la calidad)</t>
  </si>
  <si>
    <t>Electiva V "Emprendimiento II"</t>
  </si>
  <si>
    <t>Curso libre V  "Gerencia estrategica"</t>
  </si>
  <si>
    <t>PROGRAMACIÓN SUSTENTACIÓN DE ADMINISTRACIÓN DE SERVICIOS DE SALUD JORNADA FIN DE SEMANA</t>
  </si>
  <si>
    <t>PD024061</t>
  </si>
  <si>
    <t>FD495001</t>
  </si>
  <si>
    <t>Introducción a la Salud Pública</t>
  </si>
  <si>
    <t>FD495002</t>
  </si>
  <si>
    <t>Matemática I</t>
  </si>
  <si>
    <t>FD495003</t>
  </si>
  <si>
    <t>Principios de Administración</t>
  </si>
  <si>
    <t>FD495004</t>
  </si>
  <si>
    <t>Comunicación y Lenguaje</t>
  </si>
  <si>
    <t>FD495005</t>
  </si>
  <si>
    <t>Cátedra Institucional UNIAJC</t>
  </si>
  <si>
    <t>FD495006</t>
  </si>
  <si>
    <t>Ciencia Tecnología y Desarrollo</t>
  </si>
  <si>
    <t>SB1495</t>
  </si>
  <si>
    <t>S5495</t>
  </si>
  <si>
    <t>PVU</t>
  </si>
  <si>
    <t>EF</t>
  </si>
  <si>
    <t>FD495049</t>
  </si>
  <si>
    <t>FD495051</t>
  </si>
  <si>
    <t>FD495050</t>
  </si>
  <si>
    <t>FD495060</t>
  </si>
  <si>
    <t>FD495011</t>
  </si>
  <si>
    <t>Iniciativa Empresarial</t>
  </si>
  <si>
    <t>FD495012</t>
  </si>
  <si>
    <t>Electiva IV (Emprendimiento I)</t>
  </si>
  <si>
    <t>LU</t>
  </si>
  <si>
    <t>TD</t>
  </si>
  <si>
    <t>TID</t>
  </si>
  <si>
    <t>TT</t>
  </si>
  <si>
    <t>Auditoria en Salud I</t>
  </si>
  <si>
    <t>Estrategia y Planeación</t>
  </si>
  <si>
    <t>FD495015</t>
  </si>
  <si>
    <t>Se pagan</t>
  </si>
  <si>
    <t>Se hacen 2014-2</t>
  </si>
  <si>
    <t>Horas Requerid</t>
  </si>
  <si>
    <t>Horas Semiller</t>
  </si>
  <si>
    <t>Horas Practica</t>
  </si>
  <si>
    <t>SUSTENTA</t>
  </si>
  <si>
    <t>INVESTIGACIÓN.</t>
  </si>
  <si>
    <t>Microeconomía</t>
  </si>
  <si>
    <t>Seguridad Social y Salud</t>
  </si>
  <si>
    <t>FD495010</t>
  </si>
  <si>
    <t>SUPL</t>
  </si>
  <si>
    <t>Investigación de Mercados</t>
  </si>
  <si>
    <t>Epidemiología Aplicada</t>
  </si>
  <si>
    <t>Presupuestos en Salud</t>
  </si>
  <si>
    <t>Economía de la Salud</t>
  </si>
  <si>
    <t>FD495009</t>
  </si>
  <si>
    <t>FD495007</t>
  </si>
  <si>
    <t>Salud y Medio Ambiente</t>
  </si>
  <si>
    <t>FD495008</t>
  </si>
  <si>
    <t>Matemática II</t>
  </si>
  <si>
    <t>Administración en Salud I</t>
  </si>
  <si>
    <t>Constitución Política e Instituciones</t>
  </si>
  <si>
    <t>Práctica Profesional I</t>
  </si>
  <si>
    <t>Auditoria en Salud II</t>
  </si>
  <si>
    <t>Seminario de Trabajo de Grado I</t>
  </si>
  <si>
    <t>S2495</t>
  </si>
  <si>
    <t>Administración del Talento Humano</t>
  </si>
  <si>
    <t>Planeación de la Investigación</t>
  </si>
  <si>
    <t>Práctica Profesional II</t>
  </si>
  <si>
    <t>Seminario de Trabajo de Grado II</t>
  </si>
  <si>
    <t>FD495054</t>
  </si>
  <si>
    <t>FD495055</t>
  </si>
  <si>
    <t>B1495</t>
  </si>
  <si>
    <t>JULIO</t>
  </si>
  <si>
    <t>B1496</t>
  </si>
  <si>
    <t>PD024068</t>
  </si>
  <si>
    <t>PD024066</t>
  </si>
  <si>
    <t>FD495013</t>
  </si>
  <si>
    <t>Fundamentos de Epidemiología</t>
  </si>
  <si>
    <t>FD495014</t>
  </si>
  <si>
    <t>Estadística I</t>
  </si>
  <si>
    <t>Administración en Salud II</t>
  </si>
  <si>
    <t>FD495016</t>
  </si>
  <si>
    <t>FD495017</t>
  </si>
  <si>
    <t>FD495018</t>
  </si>
  <si>
    <t>Legislación Empresarial y Laboral</t>
  </si>
  <si>
    <t>AP-IND</t>
  </si>
  <si>
    <t>ASESORÍA DISCPLINAR ADMINISTRACIÓN DE SERVICIOS DE SALUD CONSTRUCCIÓN DE PROPUESTA</t>
  </si>
  <si>
    <t>ASESORÍA DISCPLINAR ADMINISTRACIÓN DE SERVICIOS DE SALUD CONSTRUCCIÓN DE ANTEPROYECTO</t>
  </si>
  <si>
    <t>ASESORÍA DISCPLINAR ADMINISTRACIÓN DE SERVICIOS DE SALUD CONSTRUCCIÓN DE PROYECTO</t>
  </si>
  <si>
    <t>APOYO CON SEMILLERO DE INVESTIGACIÓN</t>
  </si>
  <si>
    <t>AGOSTO</t>
  </si>
  <si>
    <t>SEPTIEMBRE</t>
  </si>
  <si>
    <t>OCTUBRE</t>
  </si>
  <si>
    <t>NOVIEMBRE</t>
  </si>
  <si>
    <t>DICIEMBRE</t>
  </si>
  <si>
    <t>PMA MATEMATICAS</t>
  </si>
  <si>
    <t>PMAT</t>
  </si>
  <si>
    <r>
      <t xml:space="preserve">Electiva Profesional VI: </t>
    </r>
    <r>
      <rPr>
        <sz val="12"/>
        <rFont val="Arial"/>
        <family val="2"/>
      </rPr>
      <t>Marketing en los Servicios de Salud II</t>
    </r>
  </si>
  <si>
    <t>7:30 - 10:20</t>
  </si>
  <si>
    <t>10:40 - 1:30</t>
  </si>
  <si>
    <t>7:30 - 9:20</t>
  </si>
  <si>
    <t>9:40 - 11:40</t>
  </si>
  <si>
    <t>11:40 - 1:40</t>
  </si>
  <si>
    <t>S3495</t>
  </si>
  <si>
    <t>FD495025</t>
  </si>
  <si>
    <t>FD495026</t>
  </si>
  <si>
    <t>Métodos de Optimización Aplicados a la Salud</t>
  </si>
  <si>
    <t>FD495027</t>
  </si>
  <si>
    <t>FD495028</t>
  </si>
  <si>
    <t>FD495029</t>
  </si>
  <si>
    <t>FD495030</t>
  </si>
  <si>
    <t>Sociología de la Salud</t>
  </si>
  <si>
    <t>Horarios</t>
  </si>
  <si>
    <t>Asesorías</t>
  </si>
  <si>
    <t>Sustentacio</t>
  </si>
  <si>
    <t>Total Sábado</t>
  </si>
  <si>
    <t xml:space="preserve">2:30 - 5:30 </t>
  </si>
  <si>
    <t>SPA</t>
  </si>
  <si>
    <t>FD495019</t>
  </si>
  <si>
    <t>FD495020</t>
  </si>
  <si>
    <t>PROGRAMACIÓN ACADEMICA 2 - 2016</t>
  </si>
  <si>
    <t>FD495021</t>
  </si>
  <si>
    <t>FD495022</t>
  </si>
  <si>
    <t>Macroeconomía</t>
  </si>
  <si>
    <t>FD495023</t>
  </si>
  <si>
    <t>Costos en Salud</t>
  </si>
  <si>
    <t>FD495024</t>
  </si>
  <si>
    <t xml:space="preserve">FD495062 </t>
  </si>
  <si>
    <t>IND</t>
  </si>
  <si>
    <t>ACTIVIDADES ESPECIALES SEGÚN CALENDARIO ACADEMICO</t>
  </si>
  <si>
    <t>MATRICULA ACADEMICA SIN RECARGO</t>
  </si>
  <si>
    <t>MATRICULA ACADEMICA CON RECARGO: VACUNAS PENDIENTES DEBEN ASUMIRLA</t>
  </si>
  <si>
    <t>INGRESO SEGUNDO AVANCE EN ACADEMUSOFT CALENDARIO A</t>
  </si>
  <si>
    <t>INGRESO PRIMER AVANCE EN ACADEMUSOFT CALENDARIO A</t>
  </si>
  <si>
    <t>FECHA LIMITE ADICIÓN MATERIAS</t>
  </si>
  <si>
    <t>FECHA LIMITE CANCELACIÓN MATERIAS</t>
  </si>
  <si>
    <t>RECEPCIÓN SOLICITUDES DE BECA: CON REGISTRO ACADÉMICO</t>
  </si>
  <si>
    <t>INGRESO PRIMER AVANCE EN ACADEMUSOFT CALENDARIO B</t>
  </si>
  <si>
    <t>SEGUNDO AVANCE CALENDARIO B</t>
  </si>
  <si>
    <t>EXAMENES FINALES/SUPLETORIOS/HABILITACIONES CALEND A</t>
  </si>
  <si>
    <t>EX FIN/SUPL/HAB CALEND B</t>
  </si>
  <si>
    <t>XII Foro de Investigaciones</t>
  </si>
  <si>
    <t>CIERRE SEMESTRE CALENDARIO A</t>
  </si>
  <si>
    <t>FD495044</t>
  </si>
  <si>
    <t>FD495047</t>
  </si>
  <si>
    <t>FD495045</t>
  </si>
  <si>
    <t>FD495059</t>
  </si>
  <si>
    <r>
      <t xml:space="preserve">Electiva Profesional III: </t>
    </r>
    <r>
      <rPr>
        <sz val="12"/>
        <rFont val="Arial"/>
        <family val="2"/>
      </rPr>
      <t>Modelos de Productividad en las Organizaciones de Salud</t>
    </r>
  </si>
  <si>
    <t>FD495043</t>
  </si>
  <si>
    <t>Gestión Integral en Salud y Ambiente</t>
  </si>
  <si>
    <t>FD495046</t>
  </si>
  <si>
    <t>Responsabilidad Social Empresarial</t>
  </si>
  <si>
    <t>ADMINISTRACIÓN EN SALUD  2016 - 2.   PLAN S496. Nocturna Sede Sur</t>
  </si>
  <si>
    <t>ADMINISTRACIÓN EN SALUD  2016 - 2.   PLAN 496. Nocturna Sede norte</t>
  </si>
  <si>
    <t>PROGRAMACIÓN ACADEMICA  2- 2016</t>
  </si>
  <si>
    <t>VER</t>
  </si>
  <si>
    <t>E6/EF</t>
  </si>
  <si>
    <t>EXF</t>
  </si>
  <si>
    <t>ADMINISTRACIÓN DE SERVICIOS DE SALUD  2016 - 2.   PLAN 718. Nocturna</t>
  </si>
  <si>
    <t>ADMINISTRACIÓN DE SERVICIOS DE SALUD 2016 -II.   PLAN 719. Fin de Semana. Sede Central</t>
  </si>
  <si>
    <t>PD024062</t>
  </si>
  <si>
    <t>PD024070</t>
  </si>
  <si>
    <t>PD024054</t>
  </si>
  <si>
    <t>PD024055</t>
  </si>
  <si>
    <t>AP</t>
  </si>
  <si>
    <t>ADMINISTRACIÓN EN SALUD 2016 - II.   PLAN S495. Fin de Semana. Sede Sur</t>
  </si>
  <si>
    <t>S4495</t>
  </si>
  <si>
    <t>S9495</t>
  </si>
  <si>
    <r>
      <t xml:space="preserve">Electiva Profesional IV: </t>
    </r>
    <r>
      <rPr>
        <sz val="12"/>
        <rFont val="Arial"/>
        <family val="2"/>
      </rPr>
      <t>Planeación Estratégica en la Gestión de la Salud II</t>
    </r>
  </si>
  <si>
    <t>FD495061</t>
  </si>
  <si>
    <r>
      <t>Electiva Profesional V:</t>
    </r>
    <r>
      <rPr>
        <sz val="12"/>
        <rFont val="Arial"/>
        <family val="2"/>
      </rPr>
      <t xml:space="preserve"> Marketing en los Servicios de Salud I</t>
    </r>
  </si>
  <si>
    <t>10:40 - 1:40</t>
  </si>
  <si>
    <t>S881</t>
  </si>
  <si>
    <t>Pendiente 2016-1</t>
  </si>
  <si>
    <t>Proyectos 2016-2</t>
  </si>
  <si>
    <t>6:30 - 9:31</t>
  </si>
  <si>
    <t>6:30 - 9:32</t>
  </si>
  <si>
    <t>ASESORÍA DISCPLINAR ADMINISTRACIÓN DE SERVICIOS DE SALUD CONSTRUCCIÓN DE PROYECTO-AVANCE1</t>
  </si>
  <si>
    <t>Se hacen 2016-2</t>
  </si>
  <si>
    <t>ASESORÍA DISCPLINAR ADMINISTRACIÓN DE SERVICIOS DE SALUD CONSTRUCCIÓN DE PROYECTO-AVANCE2</t>
  </si>
  <si>
    <t>6:30 - 9:33</t>
  </si>
  <si>
    <t>6:30 - 9:34</t>
  </si>
  <si>
    <t>SNB1496</t>
  </si>
  <si>
    <t>SUMA NOCHE</t>
  </si>
  <si>
    <t>SPA-IND</t>
  </si>
  <si>
    <t>ADMINISTRACIÓN EN SALUD 2016 - II.   PLAN 495. Fin de Semana. Sede Central</t>
  </si>
  <si>
    <t>ADMINISTRACIÓN DE SERVICIOS DE SALUD 2016 - II.   PLAN S719. Fin de Semana. Sede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</si>
</sst>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_ [$€]\ * #,##0.00_ ;_ [$€]\ * \-#,##0.00_ ;_ [$€]\ * &quot;-&quot;??_ ;_ @_ "/>
  </numFmts>
  <fonts count="3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1"/>
      <color indexed="8"/>
      <name val="Calibri"/>
      <family val="2"/>
      <scheme val="minor"/>
    </font>
    <font>
      <b/>
      <sz val="12"/>
      <color theme="1"/>
      <name val="Verdana"/>
      <family val="2"/>
    </font>
    <font>
      <b/>
      <sz val="14"/>
      <name val="Verdana"/>
      <family val="2"/>
    </font>
    <font>
      <b/>
      <sz val="11"/>
      <color theme="1"/>
      <name val="Verdana"/>
      <family val="2"/>
    </font>
    <font>
      <b/>
      <sz val="12"/>
      <name val="Verdana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9"/>
      <color theme="1"/>
      <name val="Verdana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rgb="FFFFFF00"/>
      <name val="Arial"/>
      <family val="2"/>
    </font>
    <font>
      <b/>
      <sz val="9"/>
      <name val="Verdana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7" tint="0.39997558519241921"/>
      <name val="Arial"/>
      <family val="2"/>
    </font>
    <font>
      <b/>
      <sz val="12"/>
      <color theme="3" tint="0.79998168889431442"/>
      <name val="Arial"/>
      <family val="2"/>
    </font>
    <font>
      <b/>
      <sz val="12"/>
      <color theme="4" tint="0.59999389629810485"/>
      <name val="Arial"/>
      <family val="2"/>
    </font>
    <font>
      <b/>
      <sz val="12"/>
      <color theme="8" tint="0.79998168889431442"/>
      <name val="Arial"/>
      <family val="2"/>
    </font>
    <font>
      <b/>
      <sz val="10"/>
      <name val="Verdana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6EF62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592">
    <xf numFmtId="0" fontId="0" fillId="0" borderId="0" xfId="0"/>
    <xf numFmtId="0" fontId="2" fillId="0" borderId="0" xfId="0" applyFont="1" applyFill="1" applyBorder="1"/>
    <xf numFmtId="0" fontId="4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/>
    <xf numFmtId="0" fontId="7" fillId="0" borderId="0" xfId="0" applyFont="1" applyFill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0" fontId="4" fillId="0" borderId="0" xfId="0" applyFont="1" applyFill="1" applyBorder="1"/>
    <xf numFmtId="0" fontId="4" fillId="0" borderId="0" xfId="0" applyFont="1" applyFill="1" applyAlignment="1">
      <alignment horizont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4" fillId="0" borderId="18" xfId="0" applyFont="1" applyFill="1" applyBorder="1"/>
    <xf numFmtId="0" fontId="4" fillId="0" borderId="7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2" fillId="0" borderId="37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2" fillId="0" borderId="0" xfId="0" applyFont="1" applyFill="1" applyAlignment="1"/>
    <xf numFmtId="0" fontId="4" fillId="0" borderId="1" xfId="0" applyFont="1" applyFill="1" applyBorder="1" applyAlignment="1">
      <alignment horizontal="center" vertical="center"/>
    </xf>
    <xf numFmtId="0" fontId="4" fillId="0" borderId="22" xfId="0" applyFont="1" applyFill="1" applyBorder="1"/>
    <xf numFmtId="0" fontId="4" fillId="0" borderId="5" xfId="0" applyFont="1" applyFill="1" applyBorder="1"/>
    <xf numFmtId="0" fontId="4" fillId="0" borderId="8" xfId="0" applyFont="1" applyFill="1" applyBorder="1"/>
    <xf numFmtId="0" fontId="2" fillId="7" borderId="16" xfId="0" applyFont="1" applyFill="1" applyBorder="1" applyAlignment="1">
      <alignment vertical="center"/>
    </xf>
    <xf numFmtId="0" fontId="2" fillId="7" borderId="14" xfId="0" applyFont="1" applyFill="1" applyBorder="1" applyAlignment="1">
      <alignment vertical="center"/>
    </xf>
    <xf numFmtId="0" fontId="2" fillId="7" borderId="46" xfId="0" applyFont="1" applyFill="1" applyBorder="1" applyAlignment="1">
      <alignment vertical="center"/>
    </xf>
    <xf numFmtId="0" fontId="2" fillId="7" borderId="44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/>
    <xf numFmtId="0" fontId="4" fillId="0" borderId="2" xfId="0" applyFont="1" applyFill="1" applyBorder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 wrapText="1"/>
    </xf>
    <xf numFmtId="0" fontId="2" fillId="10" borderId="16" xfId="0" applyFont="1" applyFill="1" applyBorder="1" applyAlignment="1">
      <alignment vertical="center"/>
    </xf>
    <xf numFmtId="0" fontId="2" fillId="10" borderId="14" xfId="0" applyFont="1" applyFill="1" applyBorder="1" applyAlignment="1">
      <alignment vertical="center"/>
    </xf>
    <xf numFmtId="0" fontId="2" fillId="10" borderId="14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vertical="center"/>
    </xf>
    <xf numFmtId="0" fontId="1" fillId="0" borderId="1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 vertical="center"/>
    </xf>
    <xf numFmtId="0" fontId="7" fillId="9" borderId="29" xfId="0" applyFont="1" applyFill="1" applyBorder="1" applyAlignment="1">
      <alignment horizontal="center" vertical="center"/>
    </xf>
    <xf numFmtId="0" fontId="7" fillId="9" borderId="2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3" fillId="7" borderId="14" xfId="0" applyFont="1" applyFill="1" applyBorder="1" applyAlignment="1">
      <alignment vertical="center" wrapText="1"/>
    </xf>
    <xf numFmtId="0" fontId="3" fillId="7" borderId="15" xfId="0" applyFont="1" applyFill="1" applyBorder="1" applyAlignment="1">
      <alignment vertical="center" wrapText="1"/>
    </xf>
    <xf numFmtId="0" fontId="3" fillId="7" borderId="46" xfId="0" applyFont="1" applyFill="1" applyBorder="1" applyAlignment="1">
      <alignment vertical="center" wrapText="1"/>
    </xf>
    <xf numFmtId="0" fontId="3" fillId="7" borderId="44" xfId="0" applyFont="1" applyFill="1" applyBorder="1" applyAlignment="1">
      <alignment vertical="center" wrapText="1"/>
    </xf>
    <xf numFmtId="0" fontId="3" fillId="7" borderId="45" xfId="0" applyFont="1" applyFill="1" applyBorder="1" applyAlignment="1">
      <alignment vertical="center" wrapText="1"/>
    </xf>
    <xf numFmtId="0" fontId="3" fillId="7" borderId="16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2" fillId="0" borderId="2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 wrapText="1"/>
    </xf>
    <xf numFmtId="0" fontId="2" fillId="8" borderId="14" xfId="0" applyFont="1" applyFill="1" applyBorder="1" applyAlignment="1">
      <alignment horizontal="center" vertical="center"/>
    </xf>
    <xf numFmtId="0" fontId="2" fillId="5" borderId="5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7" fillId="9" borderId="23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left" vertical="center"/>
    </xf>
    <xf numFmtId="0" fontId="8" fillId="0" borderId="0" xfId="0" applyFont="1" applyFill="1" applyBorder="1"/>
    <xf numFmtId="0" fontId="2" fillId="0" borderId="0" xfId="0" applyFont="1" applyFill="1" applyBorder="1" applyAlignment="1">
      <alignment horizontal="justify" vertical="center" wrapText="1"/>
    </xf>
    <xf numFmtId="0" fontId="15" fillId="7" borderId="16" xfId="0" applyFont="1" applyFill="1" applyBorder="1" applyAlignment="1">
      <alignment horizontal="left" vertical="center"/>
    </xf>
    <xf numFmtId="0" fontId="15" fillId="7" borderId="14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vertical="center" wrapText="1"/>
    </xf>
    <xf numFmtId="0" fontId="2" fillId="0" borderId="56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textRotation="90"/>
    </xf>
    <xf numFmtId="0" fontId="16" fillId="0" borderId="19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7" fillId="9" borderId="24" xfId="0" applyFont="1" applyFill="1" applyBorder="1" applyAlignment="1">
      <alignment horizontal="center" vertical="center"/>
    </xf>
    <xf numFmtId="0" fontId="7" fillId="9" borderId="26" xfId="0" applyFont="1" applyFill="1" applyBorder="1" applyAlignment="1">
      <alignment horizontal="center" vertical="center"/>
    </xf>
    <xf numFmtId="0" fontId="15" fillId="7" borderId="44" xfId="0" applyFont="1" applyFill="1" applyBorder="1" applyAlignment="1">
      <alignment horizontal="left" vertical="center"/>
    </xf>
    <xf numFmtId="0" fontId="3" fillId="7" borderId="33" xfId="0" applyFont="1" applyFill="1" applyBorder="1" applyAlignment="1">
      <alignment vertical="center" wrapText="1"/>
    </xf>
    <xf numFmtId="0" fontId="10" fillId="0" borderId="3" xfId="0" applyFont="1" applyFill="1" applyBorder="1"/>
    <xf numFmtId="0" fontId="2" fillId="0" borderId="5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0" fillId="0" borderId="8" xfId="0" applyFont="1" applyFill="1" applyBorder="1"/>
    <xf numFmtId="0" fontId="4" fillId="0" borderId="4" xfId="0" applyFont="1" applyFill="1" applyBorder="1"/>
    <xf numFmtId="0" fontId="16" fillId="0" borderId="54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8" fillId="0" borderId="17" xfId="0" applyFont="1" applyFill="1" applyBorder="1"/>
    <xf numFmtId="0" fontId="2" fillId="0" borderId="5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13" xfId="0" applyFont="1" applyFill="1" applyBorder="1"/>
    <xf numFmtId="1" fontId="2" fillId="0" borderId="24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49" fontId="2" fillId="0" borderId="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3" borderId="18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5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12" fillId="0" borderId="1" xfId="3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left" vertical="center" wrapText="1"/>
    </xf>
    <xf numFmtId="0" fontId="8" fillId="0" borderId="22" xfId="0" applyFont="1" applyFill="1" applyBorder="1"/>
    <xf numFmtId="0" fontId="18" fillId="0" borderId="2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/>
    </xf>
    <xf numFmtId="0" fontId="2" fillId="10" borderId="16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/>
    </xf>
    <xf numFmtId="0" fontId="2" fillId="9" borderId="24" xfId="0" applyFont="1" applyFill="1" applyBorder="1" applyAlignment="1">
      <alignment horizontal="center" vertical="center"/>
    </xf>
    <xf numFmtId="0" fontId="10" fillId="7" borderId="46" xfId="0" applyFont="1" applyFill="1" applyBorder="1" applyAlignment="1">
      <alignment horizontal="left" vertical="center"/>
    </xf>
    <xf numFmtId="0" fontId="2" fillId="4" borderId="51" xfId="0" applyFont="1" applyFill="1" applyBorder="1" applyAlignment="1">
      <alignment vertical="center"/>
    </xf>
    <xf numFmtId="0" fontId="2" fillId="4" borderId="50" xfId="0" applyFont="1" applyFill="1" applyBorder="1" applyAlignment="1">
      <alignment vertical="center"/>
    </xf>
    <xf numFmtId="0" fontId="2" fillId="4" borderId="48" xfId="0" applyFont="1" applyFill="1" applyBorder="1" applyAlignment="1">
      <alignment vertical="center"/>
    </xf>
    <xf numFmtId="0" fontId="4" fillId="4" borderId="50" xfId="0" applyFont="1" applyFill="1" applyBorder="1"/>
    <xf numFmtId="0" fontId="4" fillId="4" borderId="50" xfId="0" applyFont="1" applyFill="1" applyBorder="1" applyAlignment="1">
      <alignment horizontal="center"/>
    </xf>
    <xf numFmtId="0" fontId="4" fillId="4" borderId="48" xfId="0" applyFont="1" applyFill="1" applyBorder="1" applyAlignment="1">
      <alignment horizontal="center"/>
    </xf>
    <xf numFmtId="0" fontId="22" fillId="4" borderId="15" xfId="0" applyFont="1" applyFill="1" applyBorder="1"/>
    <xf numFmtId="0" fontId="21" fillId="4" borderId="45" xfId="0" applyFont="1" applyFill="1" applyBorder="1"/>
    <xf numFmtId="0" fontId="7" fillId="0" borderId="17" xfId="0" applyFont="1" applyFill="1" applyBorder="1"/>
    <xf numFmtId="0" fontId="7" fillId="0" borderId="18" xfId="0" applyFont="1" applyFill="1" applyBorder="1"/>
    <xf numFmtId="0" fontId="7" fillId="0" borderId="19" xfId="0" applyFont="1" applyFill="1" applyBorder="1"/>
    <xf numFmtId="0" fontId="7" fillId="0" borderId="9" xfId="0" applyFont="1" applyFill="1" applyBorder="1"/>
    <xf numFmtId="1" fontId="7" fillId="0" borderId="8" xfId="0" applyNumberFormat="1" applyFont="1" applyFill="1" applyBorder="1"/>
    <xf numFmtId="0" fontId="7" fillId="0" borderId="7" xfId="0" applyFont="1" applyFill="1" applyBorder="1"/>
    <xf numFmtId="0" fontId="24" fillId="0" borderId="13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7" fillId="9" borderId="41" xfId="0" applyFont="1" applyFill="1" applyBorder="1" applyAlignment="1">
      <alignment horizontal="center" vertical="center"/>
    </xf>
    <xf numFmtId="0" fontId="7" fillId="9" borderId="37" xfId="0" applyFont="1" applyFill="1" applyBorder="1" applyAlignment="1">
      <alignment horizontal="center" vertical="center"/>
    </xf>
    <xf numFmtId="0" fontId="7" fillId="9" borderId="40" xfId="0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4" fillId="0" borderId="6" xfId="0" applyFont="1" applyFill="1" applyBorder="1"/>
    <xf numFmtId="0" fontId="4" fillId="3" borderId="6" xfId="0" applyFont="1" applyFill="1" applyBorder="1"/>
    <xf numFmtId="0" fontId="2" fillId="0" borderId="6" xfId="0" applyFont="1" applyFill="1" applyBorder="1" applyAlignment="1">
      <alignment horizontal="center"/>
    </xf>
    <xf numFmtId="0" fontId="1" fillId="0" borderId="0" xfId="0" applyFont="1" applyFill="1" applyBorder="1"/>
    <xf numFmtId="1" fontId="2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vertical="center" textRotation="90"/>
    </xf>
    <xf numFmtId="0" fontId="1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4" fillId="0" borderId="9" xfId="0" applyFont="1" applyFill="1" applyBorder="1"/>
    <xf numFmtId="0" fontId="2" fillId="15" borderId="16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left" vertical="center"/>
    </xf>
    <xf numFmtId="0" fontId="21" fillId="15" borderId="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21" fillId="15" borderId="46" xfId="0" applyFont="1" applyFill="1" applyBorder="1" applyAlignment="1">
      <alignment horizontal="center" vertical="center"/>
    </xf>
    <xf numFmtId="0" fontId="21" fillId="15" borderId="44" xfId="0" applyFont="1" applyFill="1" applyBorder="1" applyAlignment="1">
      <alignment horizontal="center" vertical="center"/>
    </xf>
    <xf numFmtId="0" fontId="25" fillId="15" borderId="44" xfId="0" applyFont="1" applyFill="1" applyBorder="1" applyAlignment="1">
      <alignment horizontal="center" vertical="center"/>
    </xf>
    <xf numFmtId="0" fontId="21" fillId="16" borderId="44" xfId="0" applyFont="1" applyFill="1" applyBorder="1" applyAlignment="1">
      <alignment horizontal="center" vertical="center"/>
    </xf>
    <xf numFmtId="0" fontId="26" fillId="16" borderId="44" xfId="0" applyFont="1" applyFill="1" applyBorder="1" applyAlignment="1">
      <alignment horizontal="center" vertical="center"/>
    </xf>
    <xf numFmtId="0" fontId="22" fillId="15" borderId="44" xfId="0" applyFont="1" applyFill="1" applyBorder="1"/>
    <xf numFmtId="0" fontId="13" fillId="0" borderId="44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21" fillId="16" borderId="14" xfId="0" applyFont="1" applyFill="1" applyBorder="1" applyAlignment="1">
      <alignment horizontal="center" vertical="center"/>
    </xf>
    <xf numFmtId="0" fontId="25" fillId="16" borderId="14" xfId="0" applyFont="1" applyFill="1" applyBorder="1" applyAlignment="1">
      <alignment horizontal="center" vertical="center"/>
    </xf>
    <xf numFmtId="0" fontId="21" fillId="15" borderId="14" xfId="0" applyFont="1" applyFill="1" applyBorder="1" applyAlignment="1">
      <alignment horizontal="center" vertical="center"/>
    </xf>
    <xf numFmtId="0" fontId="25" fillId="15" borderId="14" xfId="0" applyFont="1" applyFill="1" applyBorder="1" applyAlignment="1">
      <alignment horizontal="center" vertical="center"/>
    </xf>
    <xf numFmtId="0" fontId="2" fillId="13" borderId="44" xfId="0" applyFont="1" applyFill="1" applyBorder="1" applyAlignment="1">
      <alignment horizontal="center" vertical="center"/>
    </xf>
    <xf numFmtId="0" fontId="28" fillId="13" borderId="44" xfId="0" applyFont="1" applyFill="1" applyBorder="1" applyAlignment="1">
      <alignment horizontal="center" vertical="center"/>
    </xf>
    <xf numFmtId="0" fontId="28" fillId="13" borderId="14" xfId="0" applyFont="1" applyFill="1" applyBorder="1" applyAlignment="1">
      <alignment horizontal="center" vertical="center"/>
    </xf>
    <xf numFmtId="0" fontId="29" fillId="13" borderId="14" xfId="0" applyFont="1" applyFill="1" applyBorder="1" applyAlignment="1">
      <alignment horizontal="center" vertical="center"/>
    </xf>
    <xf numFmtId="0" fontId="29" fillId="17" borderId="14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horizontal="left" vertical="center"/>
    </xf>
    <xf numFmtId="0" fontId="27" fillId="3" borderId="3" xfId="0" applyFont="1" applyFill="1" applyBorder="1" applyAlignment="1">
      <alignment horizontal="center" vertical="center"/>
    </xf>
    <xf numFmtId="0" fontId="27" fillId="3" borderId="18" xfId="0" applyFont="1" applyFill="1" applyBorder="1" applyAlignment="1">
      <alignment horizontal="center" vertical="center"/>
    </xf>
    <xf numFmtId="0" fontId="7" fillId="9" borderId="27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textRotation="90"/>
    </xf>
    <xf numFmtId="0" fontId="2" fillId="10" borderId="0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21" fillId="0" borderId="44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" fillId="19" borderId="14" xfId="0" applyFont="1" applyFill="1" applyBorder="1" applyAlignment="1">
      <alignment horizontal="center" vertical="center"/>
    </xf>
    <xf numFmtId="0" fontId="21" fillId="16" borderId="44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2" fillId="11" borderId="23" xfId="0" applyFont="1" applyFill="1" applyBorder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0" fillId="3" borderId="56" xfId="0" applyFont="1" applyFill="1" applyBorder="1" applyAlignment="1">
      <alignment horizontal="center" vertical="center"/>
    </xf>
    <xf numFmtId="0" fontId="14" fillId="3" borderId="41" xfId="0" applyFont="1" applyFill="1" applyBorder="1" applyAlignment="1">
      <alignment horizontal="left" vertical="center"/>
    </xf>
    <xf numFmtId="0" fontId="14" fillId="3" borderId="37" xfId="0" applyFont="1" applyFill="1" applyBorder="1" applyAlignment="1">
      <alignment horizontal="left" vertical="center"/>
    </xf>
    <xf numFmtId="0" fontId="10" fillId="3" borderId="1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8" fillId="0" borderId="5" xfId="0" applyFont="1" applyFill="1" applyBorder="1"/>
    <xf numFmtId="0" fontId="8" fillId="0" borderId="13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/>
    </xf>
    <xf numFmtId="0" fontId="16" fillId="6" borderId="1" xfId="0" applyFont="1" applyFill="1" applyBorder="1" applyAlignment="1">
      <alignment horizontal="center" vertical="center"/>
    </xf>
    <xf numFmtId="0" fontId="24" fillId="6" borderId="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18" fillId="0" borderId="7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2" fillId="10" borderId="16" xfId="0" applyFont="1" applyFill="1" applyBorder="1" applyAlignment="1">
      <alignment horizontal="center" vertical="center"/>
    </xf>
    <xf numFmtId="0" fontId="2" fillId="10" borderId="46" xfId="0" applyFont="1" applyFill="1" applyBorder="1" applyAlignment="1">
      <alignment vertical="center"/>
    </xf>
    <xf numFmtId="0" fontId="2" fillId="10" borderId="44" xfId="0" applyFont="1" applyFill="1" applyBorder="1" applyAlignment="1">
      <alignment vertical="center"/>
    </xf>
    <xf numFmtId="0" fontId="2" fillId="10" borderId="46" xfId="0" applyFont="1" applyFill="1" applyBorder="1" applyAlignment="1">
      <alignment horizontal="center" vertical="center"/>
    </xf>
    <xf numFmtId="0" fontId="21" fillId="19" borderId="14" xfId="0" applyFont="1" applyFill="1" applyBorder="1" applyAlignment="1">
      <alignment horizontal="center" vertical="center"/>
    </xf>
    <xf numFmtId="0" fontId="30" fillId="18" borderId="14" xfId="0" applyFont="1" applyFill="1" applyBorder="1" applyAlignment="1">
      <alignment horizontal="center" vertical="center"/>
    </xf>
    <xf numFmtId="0" fontId="2" fillId="14" borderId="44" xfId="0" applyFont="1" applyFill="1" applyBorder="1" applyAlignment="1">
      <alignment horizontal="center" vertical="center"/>
    </xf>
    <xf numFmtId="0" fontId="21" fillId="14" borderId="44" xfId="0" applyFont="1" applyFill="1" applyBorder="1" applyAlignment="1">
      <alignment horizontal="center" vertical="center"/>
    </xf>
    <xf numFmtId="0" fontId="30" fillId="18" borderId="44" xfId="0" applyFont="1" applyFill="1" applyBorder="1" applyAlignment="1">
      <alignment horizontal="center" vertical="center"/>
    </xf>
    <xf numFmtId="0" fontId="7" fillId="9" borderId="49" xfId="0" applyFont="1" applyFill="1" applyBorder="1" applyAlignment="1">
      <alignment horizontal="center" vertical="center"/>
    </xf>
    <xf numFmtId="0" fontId="7" fillId="0" borderId="22" xfId="0" applyFont="1" applyFill="1" applyBorder="1"/>
    <xf numFmtId="0" fontId="7" fillId="0" borderId="5" xfId="0" applyFont="1" applyFill="1" applyBorder="1"/>
    <xf numFmtId="0" fontId="7" fillId="0" borderId="1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46" xfId="0" applyFont="1" applyFill="1" applyBorder="1" applyAlignment="1">
      <alignment horizontal="center" vertical="center"/>
    </xf>
    <xf numFmtId="0" fontId="7" fillId="9" borderId="3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2" fillId="0" borderId="0" xfId="0" applyNumberFormat="1" applyFont="1" applyFill="1"/>
    <xf numFmtId="1" fontId="8" fillId="0" borderId="0" xfId="0" applyNumberFormat="1" applyFont="1" applyFill="1" applyAlignment="1">
      <alignment horizontal="left"/>
    </xf>
    <xf numFmtId="0" fontId="31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" fontId="7" fillId="0" borderId="16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49" xfId="0" applyFont="1" applyFill="1" applyBorder="1" applyAlignment="1">
      <alignment horizontal="center" vertical="center" textRotation="90" wrapText="1"/>
    </xf>
    <xf numFmtId="0" fontId="2" fillId="0" borderId="3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textRotation="90"/>
    </xf>
    <xf numFmtId="0" fontId="13" fillId="0" borderId="21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left" vertical="center" wrapText="1"/>
    </xf>
    <xf numFmtId="0" fontId="3" fillId="7" borderId="14" xfId="0" applyFont="1" applyFill="1" applyBorder="1" applyAlignment="1">
      <alignment horizontal="left" vertical="center" wrapText="1"/>
    </xf>
    <xf numFmtId="0" fontId="3" fillId="7" borderId="15" xfId="0" applyFont="1" applyFill="1" applyBorder="1" applyAlignment="1">
      <alignment horizontal="left" vertical="center" wrapText="1"/>
    </xf>
    <xf numFmtId="0" fontId="3" fillId="7" borderId="46" xfId="0" applyFont="1" applyFill="1" applyBorder="1" applyAlignment="1">
      <alignment horizontal="left" vertical="center" wrapText="1"/>
    </xf>
    <xf numFmtId="0" fontId="3" fillId="7" borderId="44" xfId="0" applyFont="1" applyFill="1" applyBorder="1" applyAlignment="1">
      <alignment horizontal="left" vertical="center" wrapText="1"/>
    </xf>
    <xf numFmtId="0" fontId="3" fillId="7" borderId="4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textRotation="90"/>
    </xf>
  </cellXfs>
  <cellStyles count="6">
    <cellStyle name="Euro" xfId="1"/>
    <cellStyle name="Hipervínculo" xfId="3" builtinId="8"/>
    <cellStyle name="Moneda 2" xfId="4"/>
    <cellStyle name="Normal" xfId="0" builtinId="0"/>
    <cellStyle name="Normal 2" xfId="2"/>
    <cellStyle name="Normal 3" xfId="5"/>
  </cellStyles>
  <dxfs count="0"/>
  <tableStyles count="0" defaultTableStyle="TableStyleMedium9" defaultPivotStyle="PivotStyleLight16"/>
  <colors>
    <mruColors>
      <color rgb="FF00FF00"/>
      <color rgb="FF6EF62A"/>
      <color rgb="FFFF00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G118"/>
  <sheetViews>
    <sheetView showGridLines="0" zoomScale="85" zoomScaleNormal="85" workbookViewId="0">
      <selection activeCell="C25" sqref="C25"/>
    </sheetView>
  </sheetViews>
  <sheetFormatPr baseColWidth="10" defaultColWidth="11.42578125" defaultRowHeight="15" x14ac:dyDescent="0.2"/>
  <cols>
    <col min="1" max="1" width="12.140625" style="2" customWidth="1"/>
    <col min="2" max="2" width="14.7109375" style="2" customWidth="1"/>
    <col min="3" max="3" width="50.28515625" style="2" customWidth="1"/>
    <col min="4" max="4" width="14.5703125" style="2" customWidth="1"/>
    <col min="5" max="6" width="8.28515625" style="2" customWidth="1"/>
    <col min="7" max="42" width="8.28515625" style="31" customWidth="1"/>
    <col min="43" max="49" width="8.28515625" style="2" customWidth="1"/>
    <col min="50" max="50" width="7.140625" style="2" customWidth="1"/>
    <col min="51" max="114" width="8.28515625" style="2" customWidth="1"/>
    <col min="115" max="121" width="11.42578125" style="2"/>
    <col min="122" max="122" width="13.5703125" style="2" customWidth="1"/>
    <col min="123" max="16384" width="11.42578125" style="2"/>
  </cols>
  <sheetData>
    <row r="1" spans="1:117" ht="15.75" x14ac:dyDescent="0.25">
      <c r="A1" s="64" t="s">
        <v>19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S1" s="31"/>
      <c r="CT1" s="31"/>
      <c r="CU1" s="31"/>
      <c r="CV1" s="31"/>
      <c r="CY1" s="31"/>
      <c r="CZ1" s="31"/>
      <c r="DA1" s="31"/>
      <c r="DB1" s="591"/>
      <c r="DC1" s="30"/>
      <c r="DD1" s="30"/>
      <c r="DE1" s="591"/>
      <c r="DF1" s="437"/>
      <c r="DG1" s="437"/>
      <c r="DH1" s="437"/>
      <c r="DI1" s="437"/>
      <c r="DJ1" s="437"/>
    </row>
    <row r="2" spans="1:117" ht="15.75" x14ac:dyDescent="0.25">
      <c r="A2" s="64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S2" s="31"/>
      <c r="CT2" s="31"/>
      <c r="CU2" s="31"/>
      <c r="CV2" s="31"/>
      <c r="CY2" s="31"/>
      <c r="CZ2" s="31"/>
      <c r="DA2" s="31"/>
      <c r="DB2" s="591"/>
      <c r="DC2" s="30"/>
      <c r="DD2" s="30"/>
      <c r="DE2" s="591"/>
      <c r="DF2" s="437"/>
      <c r="DG2" s="437"/>
      <c r="DH2" s="437"/>
      <c r="DI2" s="437"/>
      <c r="DJ2" s="437"/>
    </row>
    <row r="3" spans="1:117" ht="15.75" x14ac:dyDescent="0.25">
      <c r="A3" s="6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S3" s="31"/>
      <c r="CT3" s="31"/>
      <c r="CU3" s="31"/>
      <c r="CV3" s="31"/>
      <c r="CY3" s="31"/>
      <c r="CZ3" s="31"/>
      <c r="DA3" s="31"/>
      <c r="DB3" s="591"/>
      <c r="DC3" s="30"/>
      <c r="DD3" s="30"/>
      <c r="DE3" s="591"/>
      <c r="DF3" s="437"/>
      <c r="DG3" s="437"/>
      <c r="DH3" s="437"/>
      <c r="DI3" s="437"/>
      <c r="DJ3" s="437"/>
    </row>
    <row r="4" spans="1:117" ht="15.75" x14ac:dyDescent="0.25">
      <c r="A4" s="64" t="s">
        <v>175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S4" s="31"/>
      <c r="CT4" s="31"/>
      <c r="CU4" s="31"/>
      <c r="CV4" s="31"/>
      <c r="CY4" s="31"/>
      <c r="CZ4" s="31"/>
      <c r="DA4" s="31"/>
      <c r="DB4" s="591"/>
      <c r="DC4" s="30"/>
      <c r="DD4" s="30"/>
      <c r="DE4" s="591"/>
      <c r="DF4" s="437"/>
      <c r="DG4" s="437"/>
      <c r="DH4" s="437"/>
      <c r="DI4" s="437"/>
      <c r="DJ4" s="437"/>
    </row>
    <row r="5" spans="1:117" ht="15.75" customHeight="1" thickBot="1" x14ac:dyDescent="0.25"/>
    <row r="6" spans="1:117" ht="16.5" thickBot="1" x14ac:dyDescent="0.3">
      <c r="A6" s="69" t="s">
        <v>208</v>
      </c>
      <c r="B6" s="70"/>
      <c r="C6" s="70"/>
      <c r="D6" s="70"/>
      <c r="E6" s="538" t="s">
        <v>127</v>
      </c>
      <c r="F6" s="539"/>
      <c r="G6" s="539"/>
      <c r="H6" s="539"/>
      <c r="I6" s="540"/>
      <c r="J6" s="541" t="s">
        <v>145</v>
      </c>
      <c r="K6" s="542"/>
      <c r="L6" s="542"/>
      <c r="M6" s="542"/>
      <c r="N6" s="542"/>
      <c r="O6" s="542"/>
      <c r="P6" s="542"/>
      <c r="Q6" s="542"/>
      <c r="R6" s="542"/>
      <c r="S6" s="542"/>
      <c r="T6" s="542"/>
      <c r="U6" s="542"/>
      <c r="V6" s="542"/>
      <c r="W6" s="542"/>
      <c r="X6" s="542"/>
      <c r="Y6" s="542"/>
      <c r="Z6" s="542"/>
      <c r="AA6" s="542"/>
      <c r="AB6" s="542"/>
      <c r="AC6" s="542"/>
      <c r="AD6" s="542"/>
      <c r="AE6" s="542"/>
      <c r="AF6" s="543"/>
      <c r="AG6" s="547" t="s">
        <v>146</v>
      </c>
      <c r="AH6" s="548"/>
      <c r="AI6" s="548"/>
      <c r="AJ6" s="548"/>
      <c r="AK6" s="548"/>
      <c r="AL6" s="548"/>
      <c r="AM6" s="548"/>
      <c r="AN6" s="548"/>
      <c r="AO6" s="548"/>
      <c r="AP6" s="548"/>
      <c r="AQ6" s="548"/>
      <c r="AR6" s="548"/>
      <c r="AS6" s="548"/>
      <c r="AT6" s="548"/>
      <c r="AU6" s="548"/>
      <c r="AV6" s="548"/>
      <c r="AW6" s="548"/>
      <c r="AX6" s="548"/>
      <c r="AY6" s="548"/>
      <c r="AZ6" s="548"/>
      <c r="BA6" s="548"/>
      <c r="BB6" s="549"/>
      <c r="BC6" s="541" t="s">
        <v>147</v>
      </c>
      <c r="BD6" s="542"/>
      <c r="BE6" s="542"/>
      <c r="BF6" s="542"/>
      <c r="BG6" s="542"/>
      <c r="BH6" s="542"/>
      <c r="BI6" s="542"/>
      <c r="BJ6" s="542"/>
      <c r="BK6" s="542"/>
      <c r="BL6" s="542"/>
      <c r="BM6" s="542"/>
      <c r="BN6" s="542"/>
      <c r="BO6" s="542"/>
      <c r="BP6" s="542"/>
      <c r="BQ6" s="542"/>
      <c r="BR6" s="542"/>
      <c r="BS6" s="542"/>
      <c r="BT6" s="542"/>
      <c r="BU6" s="542"/>
      <c r="BV6" s="542"/>
      <c r="BW6" s="543"/>
      <c r="BX6" s="541" t="s">
        <v>148</v>
      </c>
      <c r="BY6" s="542"/>
      <c r="BZ6" s="542"/>
      <c r="CA6" s="542"/>
      <c r="CB6" s="542"/>
      <c r="CC6" s="542"/>
      <c r="CD6" s="542"/>
      <c r="CE6" s="542"/>
      <c r="CF6" s="542"/>
      <c r="CG6" s="542"/>
      <c r="CH6" s="542"/>
      <c r="CI6" s="542"/>
      <c r="CJ6" s="542"/>
      <c r="CK6" s="542"/>
      <c r="CL6" s="542"/>
      <c r="CM6" s="542"/>
      <c r="CN6" s="542"/>
      <c r="CO6" s="542"/>
      <c r="CP6" s="542"/>
      <c r="CQ6" s="542"/>
      <c r="CR6" s="542"/>
      <c r="CS6" s="543"/>
      <c r="CT6" s="538" t="s">
        <v>149</v>
      </c>
      <c r="CU6" s="539"/>
      <c r="CV6" s="539"/>
      <c r="CW6" s="539"/>
      <c r="CX6" s="539"/>
      <c r="CY6" s="539"/>
      <c r="CZ6" s="539"/>
      <c r="DA6" s="539"/>
      <c r="DB6" s="539"/>
      <c r="DC6" s="539"/>
      <c r="DD6" s="539"/>
      <c r="DE6" s="539"/>
      <c r="DF6" s="539"/>
      <c r="DG6" s="539"/>
      <c r="DH6" s="539"/>
      <c r="DI6" s="539"/>
      <c r="DJ6" s="540"/>
      <c r="DK6" s="555" t="s">
        <v>88</v>
      </c>
      <c r="DL6" s="552" t="s">
        <v>89</v>
      </c>
      <c r="DM6" s="552" t="s">
        <v>26</v>
      </c>
    </row>
    <row r="7" spans="1:117" ht="16.5" thickBot="1" x14ac:dyDescent="0.25">
      <c r="A7" s="71"/>
      <c r="B7" s="72"/>
      <c r="C7" s="72"/>
      <c r="D7" s="72"/>
      <c r="E7" s="242" t="s">
        <v>87</v>
      </c>
      <c r="F7" s="26" t="s">
        <v>15</v>
      </c>
      <c r="G7" s="41" t="s">
        <v>16</v>
      </c>
      <c r="H7" s="40" t="s">
        <v>22</v>
      </c>
      <c r="I7" s="84" t="s">
        <v>17</v>
      </c>
      <c r="J7" s="345" t="s">
        <v>87</v>
      </c>
      <c r="K7" s="26" t="s">
        <v>15</v>
      </c>
      <c r="L7" s="41" t="s">
        <v>16</v>
      </c>
      <c r="M7" s="40" t="s">
        <v>22</v>
      </c>
      <c r="N7" s="82" t="s">
        <v>17</v>
      </c>
      <c r="O7" s="346" t="s">
        <v>87</v>
      </c>
      <c r="P7" s="26" t="s">
        <v>15</v>
      </c>
      <c r="Q7" s="41" t="s">
        <v>16</v>
      </c>
      <c r="R7" s="40" t="s">
        <v>22</v>
      </c>
      <c r="S7" s="82" t="s">
        <v>17</v>
      </c>
      <c r="T7" s="346" t="s">
        <v>87</v>
      </c>
      <c r="U7" s="26" t="s">
        <v>15</v>
      </c>
      <c r="V7" s="41" t="s">
        <v>16</v>
      </c>
      <c r="W7" s="40" t="s">
        <v>22</v>
      </c>
      <c r="X7" s="82" t="s">
        <v>17</v>
      </c>
      <c r="Y7" s="346" t="s">
        <v>87</v>
      </c>
      <c r="Z7" s="26" t="s">
        <v>15</v>
      </c>
      <c r="AA7" s="41" t="s">
        <v>16</v>
      </c>
      <c r="AB7" s="40" t="s">
        <v>22</v>
      </c>
      <c r="AC7" s="82" t="s">
        <v>17</v>
      </c>
      <c r="AD7" s="346" t="s">
        <v>87</v>
      </c>
      <c r="AE7" s="26" t="s">
        <v>15</v>
      </c>
      <c r="AF7" s="257" t="s">
        <v>16</v>
      </c>
      <c r="AG7" s="258" t="s">
        <v>22</v>
      </c>
      <c r="AH7" s="82" t="s">
        <v>17</v>
      </c>
      <c r="AI7" s="346" t="s">
        <v>87</v>
      </c>
      <c r="AJ7" s="26" t="s">
        <v>15</v>
      </c>
      <c r="AK7" s="41" t="s">
        <v>16</v>
      </c>
      <c r="AL7" s="40" t="s">
        <v>22</v>
      </c>
      <c r="AM7" s="82" t="s">
        <v>17</v>
      </c>
      <c r="AN7" s="346" t="s">
        <v>87</v>
      </c>
      <c r="AO7" s="26" t="s">
        <v>15</v>
      </c>
      <c r="AP7" s="41" t="s">
        <v>16</v>
      </c>
      <c r="AQ7" s="40" t="s">
        <v>22</v>
      </c>
      <c r="AR7" s="82" t="s">
        <v>17</v>
      </c>
      <c r="AS7" s="346" t="s">
        <v>87</v>
      </c>
      <c r="AT7" s="26" t="s">
        <v>15</v>
      </c>
      <c r="AU7" s="41" t="s">
        <v>16</v>
      </c>
      <c r="AV7" s="40" t="s">
        <v>22</v>
      </c>
      <c r="AW7" s="82" t="s">
        <v>17</v>
      </c>
      <c r="AX7" s="346" t="s">
        <v>87</v>
      </c>
      <c r="AY7" s="26" t="s">
        <v>15</v>
      </c>
      <c r="AZ7" s="41" t="s">
        <v>16</v>
      </c>
      <c r="BA7" s="40" t="s">
        <v>22</v>
      </c>
      <c r="BB7" s="84" t="s">
        <v>17</v>
      </c>
      <c r="BC7" s="345" t="s">
        <v>87</v>
      </c>
      <c r="BD7" s="26" t="s">
        <v>15</v>
      </c>
      <c r="BE7" s="41" t="s">
        <v>16</v>
      </c>
      <c r="BF7" s="40" t="s">
        <v>22</v>
      </c>
      <c r="BG7" s="82" t="s">
        <v>17</v>
      </c>
      <c r="BH7" s="346" t="s">
        <v>87</v>
      </c>
      <c r="BI7" s="26" t="s">
        <v>15</v>
      </c>
      <c r="BJ7" s="41" t="s">
        <v>16</v>
      </c>
      <c r="BK7" s="40" t="s">
        <v>22</v>
      </c>
      <c r="BL7" s="82" t="s">
        <v>17</v>
      </c>
      <c r="BM7" s="346" t="s">
        <v>87</v>
      </c>
      <c r="BN7" s="26" t="s">
        <v>15</v>
      </c>
      <c r="BO7" s="41" t="s">
        <v>16</v>
      </c>
      <c r="BP7" s="40" t="s">
        <v>22</v>
      </c>
      <c r="BQ7" s="82" t="s">
        <v>17</v>
      </c>
      <c r="BR7" s="346" t="s">
        <v>87</v>
      </c>
      <c r="BS7" s="26" t="s">
        <v>15</v>
      </c>
      <c r="BT7" s="41" t="s">
        <v>16</v>
      </c>
      <c r="BU7" s="40" t="s">
        <v>22</v>
      </c>
      <c r="BV7" s="82" t="s">
        <v>17</v>
      </c>
      <c r="BW7" s="351" t="s">
        <v>87</v>
      </c>
      <c r="BX7" s="25" t="s">
        <v>15</v>
      </c>
      <c r="BY7" s="41" t="s">
        <v>16</v>
      </c>
      <c r="BZ7" s="40" t="s">
        <v>22</v>
      </c>
      <c r="CA7" s="82" t="s">
        <v>17</v>
      </c>
      <c r="CB7" s="346" t="s">
        <v>87</v>
      </c>
      <c r="CC7" s="26" t="s">
        <v>15</v>
      </c>
      <c r="CD7" s="41" t="s">
        <v>16</v>
      </c>
      <c r="CE7" s="40" t="s">
        <v>22</v>
      </c>
      <c r="CF7" s="82" t="s">
        <v>17</v>
      </c>
      <c r="CG7" s="346" t="s">
        <v>87</v>
      </c>
      <c r="CH7" s="26" t="s">
        <v>15</v>
      </c>
      <c r="CI7" s="41" t="s">
        <v>16</v>
      </c>
      <c r="CJ7" s="40" t="s">
        <v>22</v>
      </c>
      <c r="CK7" s="82" t="s">
        <v>17</v>
      </c>
      <c r="CL7" s="346" t="s">
        <v>87</v>
      </c>
      <c r="CM7" s="26" t="s">
        <v>15</v>
      </c>
      <c r="CN7" s="41" t="s">
        <v>16</v>
      </c>
      <c r="CO7" s="40" t="s">
        <v>22</v>
      </c>
      <c r="CP7" s="82" t="s">
        <v>17</v>
      </c>
      <c r="CQ7" s="346" t="s">
        <v>87</v>
      </c>
      <c r="CR7" s="26" t="s">
        <v>15</v>
      </c>
      <c r="CS7" s="257" t="s">
        <v>16</v>
      </c>
      <c r="CT7" s="258" t="s">
        <v>22</v>
      </c>
      <c r="CU7" s="82" t="s">
        <v>17</v>
      </c>
      <c r="CV7" s="346" t="s">
        <v>87</v>
      </c>
      <c r="CW7" s="26" t="s">
        <v>15</v>
      </c>
      <c r="CX7" s="41" t="s">
        <v>16</v>
      </c>
      <c r="CY7" s="40" t="s">
        <v>22</v>
      </c>
      <c r="CZ7" s="82" t="s">
        <v>17</v>
      </c>
      <c r="DA7" s="346" t="s">
        <v>87</v>
      </c>
      <c r="DB7" s="26" t="s">
        <v>15</v>
      </c>
      <c r="DC7" s="41" t="s">
        <v>16</v>
      </c>
      <c r="DD7" s="40" t="s">
        <v>22</v>
      </c>
      <c r="DE7" s="97" t="s">
        <v>17</v>
      </c>
      <c r="DF7" s="346" t="s">
        <v>87</v>
      </c>
      <c r="DG7" s="26" t="s">
        <v>15</v>
      </c>
      <c r="DH7" s="41" t="s">
        <v>16</v>
      </c>
      <c r="DI7" s="40" t="s">
        <v>22</v>
      </c>
      <c r="DJ7" s="97" t="s">
        <v>17</v>
      </c>
      <c r="DK7" s="556"/>
      <c r="DL7" s="553"/>
      <c r="DM7" s="553"/>
    </row>
    <row r="8" spans="1:117" ht="16.5" thickBot="1" x14ac:dyDescent="0.25">
      <c r="A8" s="150" t="s">
        <v>0</v>
      </c>
      <c r="B8" s="150" t="s">
        <v>13</v>
      </c>
      <c r="C8" s="150" t="s">
        <v>1</v>
      </c>
      <c r="D8" s="161" t="s">
        <v>2</v>
      </c>
      <c r="E8" s="100">
        <v>25</v>
      </c>
      <c r="F8" s="38">
        <f>+E8+1</f>
        <v>26</v>
      </c>
      <c r="G8" s="42">
        <f>+F8+1</f>
        <v>27</v>
      </c>
      <c r="H8" s="43">
        <f>+G8+1</f>
        <v>28</v>
      </c>
      <c r="I8" s="93">
        <f>+H8+1</f>
        <v>29</v>
      </c>
      <c r="J8" s="101">
        <v>1</v>
      </c>
      <c r="K8" s="38">
        <f>+J8+1</f>
        <v>2</v>
      </c>
      <c r="L8" s="42">
        <f>+K8+1</f>
        <v>3</v>
      </c>
      <c r="M8" s="43">
        <f>+L8+1</f>
        <v>4</v>
      </c>
      <c r="N8" s="92">
        <f>+M8+1</f>
        <v>5</v>
      </c>
      <c r="O8" s="100">
        <f>+N8+3</f>
        <v>8</v>
      </c>
      <c r="P8" s="38">
        <f>+N8+4</f>
        <v>9</v>
      </c>
      <c r="Q8" s="42">
        <f>+P8+1</f>
        <v>10</v>
      </c>
      <c r="R8" s="43">
        <f>+Q8+1</f>
        <v>11</v>
      </c>
      <c r="S8" s="92">
        <f>+R8+1</f>
        <v>12</v>
      </c>
      <c r="T8" s="100">
        <f>+S8+3</f>
        <v>15</v>
      </c>
      <c r="U8" s="38">
        <f>+S8+4</f>
        <v>16</v>
      </c>
      <c r="V8" s="42">
        <f>+U8+1</f>
        <v>17</v>
      </c>
      <c r="W8" s="43">
        <f>+V8+1</f>
        <v>18</v>
      </c>
      <c r="X8" s="92">
        <f>+W8+1</f>
        <v>19</v>
      </c>
      <c r="Y8" s="100">
        <f>+X8+3</f>
        <v>22</v>
      </c>
      <c r="Z8" s="38">
        <f>+X8+4</f>
        <v>23</v>
      </c>
      <c r="AA8" s="42">
        <f>+Z8+1</f>
        <v>24</v>
      </c>
      <c r="AB8" s="43">
        <f>+AA8+1</f>
        <v>25</v>
      </c>
      <c r="AC8" s="92">
        <f>+AB8+1</f>
        <v>26</v>
      </c>
      <c r="AD8" s="100">
        <f>+AC8+3</f>
        <v>29</v>
      </c>
      <c r="AE8" s="38">
        <f>+AC8+4</f>
        <v>30</v>
      </c>
      <c r="AF8" s="280">
        <f>+AE8+1</f>
        <v>31</v>
      </c>
      <c r="AG8" s="259">
        <v>1</v>
      </c>
      <c r="AH8" s="92">
        <f>+AG8+1</f>
        <v>2</v>
      </c>
      <c r="AI8" s="100">
        <f>+AH8+3</f>
        <v>5</v>
      </c>
      <c r="AJ8" s="38">
        <f>+AH8+4</f>
        <v>6</v>
      </c>
      <c r="AK8" s="42">
        <f>+AJ8+1</f>
        <v>7</v>
      </c>
      <c r="AL8" s="43">
        <f>+AK8+1</f>
        <v>8</v>
      </c>
      <c r="AM8" s="92">
        <f>+AL8+1</f>
        <v>9</v>
      </c>
      <c r="AN8" s="100">
        <f>+AM8+3</f>
        <v>12</v>
      </c>
      <c r="AO8" s="38">
        <f>+AM8+4</f>
        <v>13</v>
      </c>
      <c r="AP8" s="42">
        <f>+AO8+1</f>
        <v>14</v>
      </c>
      <c r="AQ8" s="43">
        <f>+AP8+1</f>
        <v>15</v>
      </c>
      <c r="AR8" s="92">
        <f>+AQ8+1</f>
        <v>16</v>
      </c>
      <c r="AS8" s="100">
        <f>+AR8+3</f>
        <v>19</v>
      </c>
      <c r="AT8" s="38">
        <f>+AR8+4</f>
        <v>20</v>
      </c>
      <c r="AU8" s="42">
        <f>+AT8+1</f>
        <v>21</v>
      </c>
      <c r="AV8" s="43">
        <f>+AU8+1</f>
        <v>22</v>
      </c>
      <c r="AW8" s="92">
        <f>+AV8+1</f>
        <v>23</v>
      </c>
      <c r="AX8" s="100">
        <f>+AW8+3</f>
        <v>26</v>
      </c>
      <c r="AY8" s="38">
        <f>+AW8+4</f>
        <v>27</v>
      </c>
      <c r="AZ8" s="42">
        <f>+AY8+1</f>
        <v>28</v>
      </c>
      <c r="BA8" s="43">
        <f>+AZ8+1</f>
        <v>29</v>
      </c>
      <c r="BB8" s="93">
        <f>+BA8+1</f>
        <v>30</v>
      </c>
      <c r="BC8" s="101">
        <v>3</v>
      </c>
      <c r="BD8" s="38">
        <f>+BC8+1</f>
        <v>4</v>
      </c>
      <c r="BE8" s="42">
        <f>+BD8+1</f>
        <v>5</v>
      </c>
      <c r="BF8" s="43">
        <f>+BE8+1</f>
        <v>6</v>
      </c>
      <c r="BG8" s="92">
        <f>+BF8+1</f>
        <v>7</v>
      </c>
      <c r="BH8" s="100">
        <f>+BG8+3</f>
        <v>10</v>
      </c>
      <c r="BI8" s="38">
        <f>+BG8+4</f>
        <v>11</v>
      </c>
      <c r="BJ8" s="42">
        <f>+BI8+1</f>
        <v>12</v>
      </c>
      <c r="BK8" s="43">
        <f>+BJ8+1</f>
        <v>13</v>
      </c>
      <c r="BL8" s="92">
        <f>+BK8+1</f>
        <v>14</v>
      </c>
      <c r="BM8" s="100">
        <f>+BL8+3</f>
        <v>17</v>
      </c>
      <c r="BN8" s="38">
        <f>+BL8+4</f>
        <v>18</v>
      </c>
      <c r="BO8" s="42">
        <f>+BN8+1</f>
        <v>19</v>
      </c>
      <c r="BP8" s="43">
        <f>+BO8+1</f>
        <v>20</v>
      </c>
      <c r="BQ8" s="92">
        <f>+BP8+1</f>
        <v>21</v>
      </c>
      <c r="BR8" s="100">
        <f>+BQ8+3</f>
        <v>24</v>
      </c>
      <c r="BS8" s="38">
        <f>+BQ8+4</f>
        <v>25</v>
      </c>
      <c r="BT8" s="42">
        <f>+BS8+1</f>
        <v>26</v>
      </c>
      <c r="BU8" s="43">
        <f>+BT8+1</f>
        <v>27</v>
      </c>
      <c r="BV8" s="92">
        <f>+BU8+1</f>
        <v>28</v>
      </c>
      <c r="BW8" s="103">
        <f>+BV8+3</f>
        <v>31</v>
      </c>
      <c r="BX8" s="39">
        <v>1</v>
      </c>
      <c r="BY8" s="42">
        <f>+BX8+1</f>
        <v>2</v>
      </c>
      <c r="BZ8" s="43">
        <f>+BY8+1</f>
        <v>3</v>
      </c>
      <c r="CA8" s="92">
        <f>+BZ8+1</f>
        <v>4</v>
      </c>
      <c r="CB8" s="100">
        <f>+CA8+3</f>
        <v>7</v>
      </c>
      <c r="CC8" s="38">
        <f>+CA8+4</f>
        <v>8</v>
      </c>
      <c r="CD8" s="42">
        <f>+CC8+1</f>
        <v>9</v>
      </c>
      <c r="CE8" s="43">
        <f>+CD8+1</f>
        <v>10</v>
      </c>
      <c r="CF8" s="92">
        <f>+CE8+1</f>
        <v>11</v>
      </c>
      <c r="CG8" s="100">
        <f>+CF8+3</f>
        <v>14</v>
      </c>
      <c r="CH8" s="38">
        <f>+CF8+4</f>
        <v>15</v>
      </c>
      <c r="CI8" s="42">
        <f>+CH8+1</f>
        <v>16</v>
      </c>
      <c r="CJ8" s="43">
        <f>+CI8+1</f>
        <v>17</v>
      </c>
      <c r="CK8" s="92">
        <f>+CJ8+1</f>
        <v>18</v>
      </c>
      <c r="CL8" s="100">
        <f>+CK8+3</f>
        <v>21</v>
      </c>
      <c r="CM8" s="38">
        <f>+CK8+4</f>
        <v>22</v>
      </c>
      <c r="CN8" s="42">
        <f>+CM8+1</f>
        <v>23</v>
      </c>
      <c r="CO8" s="43">
        <f>+CN8+1</f>
        <v>24</v>
      </c>
      <c r="CP8" s="92">
        <f>+CO8+1</f>
        <v>25</v>
      </c>
      <c r="CQ8" s="100">
        <f>+CP8+3</f>
        <v>28</v>
      </c>
      <c r="CR8" s="38">
        <f>+CP8+4</f>
        <v>29</v>
      </c>
      <c r="CS8" s="280">
        <f>+CR8+1</f>
        <v>30</v>
      </c>
      <c r="CT8" s="259">
        <v>1</v>
      </c>
      <c r="CU8" s="92">
        <f>+CT8+1</f>
        <v>2</v>
      </c>
      <c r="CV8" s="100">
        <f>+CU8+3</f>
        <v>5</v>
      </c>
      <c r="CW8" s="38">
        <f>+CU8+4</f>
        <v>6</v>
      </c>
      <c r="CX8" s="42">
        <f>+CW8+1</f>
        <v>7</v>
      </c>
      <c r="CY8" s="43">
        <f>+CX8+1</f>
        <v>8</v>
      </c>
      <c r="CZ8" s="92">
        <f>+CY8+1</f>
        <v>9</v>
      </c>
      <c r="DA8" s="100">
        <f>+CZ8+3</f>
        <v>12</v>
      </c>
      <c r="DB8" s="38">
        <f>+CZ8+4</f>
        <v>13</v>
      </c>
      <c r="DC8" s="42">
        <f>+DB8+1</f>
        <v>14</v>
      </c>
      <c r="DD8" s="43">
        <f>+DC8+1</f>
        <v>15</v>
      </c>
      <c r="DE8" s="162">
        <f>+DD8+1</f>
        <v>16</v>
      </c>
      <c r="DF8" s="100">
        <f>+DE8+3</f>
        <v>19</v>
      </c>
      <c r="DG8" s="38">
        <f>+DE8+4</f>
        <v>20</v>
      </c>
      <c r="DH8" s="42">
        <f>+DG8+1</f>
        <v>21</v>
      </c>
      <c r="DI8" s="43">
        <f>+DH8+1</f>
        <v>22</v>
      </c>
      <c r="DJ8" s="162">
        <f>+DI8+1</f>
        <v>23</v>
      </c>
      <c r="DK8" s="556"/>
      <c r="DL8" s="553"/>
      <c r="DM8" s="553"/>
    </row>
    <row r="9" spans="1:117" ht="15.75" x14ac:dyDescent="0.2">
      <c r="A9" s="370"/>
      <c r="B9" s="371"/>
      <c r="C9" s="371"/>
      <c r="D9" s="371"/>
      <c r="E9" s="371"/>
      <c r="F9" s="371"/>
      <c r="G9" s="371"/>
      <c r="H9" s="371"/>
      <c r="I9" s="371"/>
      <c r="J9" s="340"/>
      <c r="K9" s="340"/>
      <c r="L9" s="340"/>
      <c r="M9" s="340"/>
      <c r="N9" s="374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95"/>
      <c r="AY9" s="395"/>
      <c r="AZ9" s="395" t="s">
        <v>196</v>
      </c>
      <c r="BA9" s="395"/>
      <c r="BB9" s="395"/>
      <c r="BC9" s="340"/>
      <c r="BD9" s="340"/>
      <c r="BE9" s="340"/>
      <c r="BF9" s="340"/>
      <c r="BG9" s="340"/>
      <c r="BH9" s="340"/>
      <c r="BI9" s="340"/>
      <c r="BJ9" s="340"/>
      <c r="BK9" s="340"/>
      <c r="BL9" s="340"/>
      <c r="BM9" s="340"/>
      <c r="BN9" s="340"/>
      <c r="BO9" s="340"/>
      <c r="BP9" s="340"/>
      <c r="BQ9" s="340"/>
      <c r="BR9" s="340"/>
      <c r="BS9" s="340"/>
      <c r="BT9" s="340"/>
      <c r="BU9" s="340"/>
      <c r="BV9" s="340"/>
      <c r="BW9" s="387"/>
      <c r="BX9" s="387"/>
      <c r="BY9" s="388" t="s">
        <v>190</v>
      </c>
      <c r="BZ9" s="387"/>
      <c r="CA9" s="387"/>
      <c r="CB9" s="340"/>
      <c r="CC9" s="340"/>
      <c r="CD9" s="340"/>
      <c r="CE9" s="340"/>
      <c r="CF9" s="340"/>
      <c r="CG9" s="340"/>
      <c r="CH9" s="389"/>
      <c r="CI9" s="389"/>
      <c r="CJ9" s="389"/>
      <c r="CK9" s="389"/>
      <c r="CL9" s="390" t="s">
        <v>191</v>
      </c>
      <c r="CM9" s="389"/>
      <c r="CN9" s="389"/>
      <c r="CO9" s="389"/>
      <c r="CP9" s="389"/>
      <c r="CQ9" s="393"/>
      <c r="CR9" s="393"/>
      <c r="CS9" s="393" t="s">
        <v>193</v>
      </c>
      <c r="CT9" s="393"/>
      <c r="CU9" s="393"/>
      <c r="CV9" s="340"/>
      <c r="CW9" s="340"/>
      <c r="CX9" s="340"/>
      <c r="CY9" s="340"/>
      <c r="CZ9" s="340"/>
      <c r="DA9" s="394"/>
      <c r="DB9" s="394"/>
      <c r="DC9" s="394" t="s">
        <v>195</v>
      </c>
      <c r="DD9" s="394"/>
      <c r="DE9" s="394"/>
      <c r="DF9" s="394"/>
      <c r="DG9" s="394"/>
      <c r="DH9" s="394"/>
      <c r="DI9" s="394"/>
      <c r="DJ9" s="394"/>
      <c r="DK9" s="375"/>
      <c r="DL9" s="376"/>
      <c r="DM9" s="377"/>
    </row>
    <row r="10" spans="1:117" ht="16.5" thickBot="1" x14ac:dyDescent="0.25">
      <c r="A10" s="378"/>
      <c r="B10" s="379"/>
      <c r="C10" s="379" t="s">
        <v>184</v>
      </c>
      <c r="D10" s="379"/>
      <c r="E10" s="379"/>
      <c r="F10" s="379"/>
      <c r="G10" s="380" t="s">
        <v>185</v>
      </c>
      <c r="H10" s="379"/>
      <c r="I10" s="379"/>
      <c r="J10" s="381"/>
      <c r="K10" s="381"/>
      <c r="L10" s="381"/>
      <c r="M10" s="381"/>
      <c r="N10" s="382" t="s">
        <v>186</v>
      </c>
      <c r="O10" s="381"/>
      <c r="P10" s="381"/>
      <c r="Q10" s="381"/>
      <c r="R10" s="381"/>
      <c r="S10" s="381"/>
      <c r="T10" s="344"/>
      <c r="U10" s="344"/>
      <c r="V10" s="344"/>
      <c r="W10" s="344"/>
      <c r="X10" s="344"/>
      <c r="Y10" s="381"/>
      <c r="Z10" s="381"/>
      <c r="AA10" s="381" t="s">
        <v>189</v>
      </c>
      <c r="AB10" s="381"/>
      <c r="AC10" s="381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  <c r="AN10" s="383"/>
      <c r="AO10" s="379"/>
      <c r="AP10" s="379"/>
      <c r="AQ10" s="379"/>
      <c r="AR10" s="379" t="s">
        <v>188</v>
      </c>
      <c r="AS10" s="379"/>
      <c r="AT10" s="379"/>
      <c r="AU10" s="379"/>
      <c r="AV10" s="379"/>
      <c r="AW10" s="379"/>
      <c r="AX10" s="344"/>
      <c r="AY10" s="344"/>
      <c r="AZ10" s="344"/>
      <c r="BA10" s="344"/>
      <c r="BB10" s="344"/>
      <c r="BC10" s="391"/>
      <c r="BD10" s="391"/>
      <c r="BE10" s="391"/>
      <c r="BF10" s="391"/>
      <c r="BG10" s="392" t="s">
        <v>192</v>
      </c>
      <c r="BH10" s="391"/>
      <c r="BI10" s="391"/>
      <c r="BJ10" s="391"/>
      <c r="BK10" s="391"/>
      <c r="BL10" s="391"/>
      <c r="BM10" s="344"/>
      <c r="BN10" s="344"/>
      <c r="BO10" s="344"/>
      <c r="BP10" s="344"/>
      <c r="BQ10" s="344"/>
      <c r="BR10" s="344"/>
      <c r="BS10" s="344"/>
      <c r="BT10" s="344"/>
      <c r="BU10" s="344"/>
      <c r="BV10" s="344"/>
      <c r="BW10" s="379"/>
      <c r="BX10" s="379"/>
      <c r="BY10" s="379"/>
      <c r="BZ10" s="379"/>
      <c r="CA10" s="379" t="s">
        <v>187</v>
      </c>
      <c r="CB10" s="379"/>
      <c r="CC10" s="379"/>
      <c r="CD10" s="379"/>
      <c r="CE10" s="379"/>
      <c r="CF10" s="379"/>
      <c r="CG10" s="344"/>
      <c r="CH10" s="344"/>
      <c r="CI10" s="344"/>
      <c r="CJ10" s="344"/>
      <c r="CK10" s="344"/>
      <c r="CL10" s="392"/>
      <c r="CM10" s="392"/>
      <c r="CN10" s="392" t="s">
        <v>193</v>
      </c>
      <c r="CO10" s="392"/>
      <c r="CP10" s="392"/>
      <c r="CQ10" s="379"/>
      <c r="CR10" s="379"/>
      <c r="CS10" s="379"/>
      <c r="CT10" s="373"/>
      <c r="CU10" s="373" t="s">
        <v>194</v>
      </c>
      <c r="CV10" s="373"/>
      <c r="CW10" s="373"/>
      <c r="CX10" s="373"/>
      <c r="CY10" s="373"/>
      <c r="CZ10" s="373"/>
      <c r="DA10" s="428" t="s">
        <v>197</v>
      </c>
      <c r="DB10" s="341"/>
      <c r="DC10" s="341"/>
      <c r="DD10" s="341"/>
      <c r="DE10" s="341"/>
      <c r="DF10" s="341"/>
      <c r="DG10" s="341"/>
      <c r="DH10" s="341"/>
      <c r="DI10" s="341"/>
      <c r="DJ10" s="341"/>
      <c r="DK10" s="384"/>
      <c r="DL10" s="385"/>
      <c r="DM10" s="386"/>
    </row>
    <row r="11" spans="1:117" ht="15.75" x14ac:dyDescent="0.25">
      <c r="A11" s="227">
        <v>1496</v>
      </c>
      <c r="B11" s="227" t="s">
        <v>63</v>
      </c>
      <c r="C11" s="372" t="s">
        <v>64</v>
      </c>
      <c r="D11" s="227" t="s">
        <v>14</v>
      </c>
      <c r="E11" s="359" t="s">
        <v>77</v>
      </c>
      <c r="F11" s="94" t="s">
        <v>77</v>
      </c>
      <c r="G11" s="94" t="s">
        <v>77</v>
      </c>
      <c r="H11" s="94" t="s">
        <v>77</v>
      </c>
      <c r="I11" s="176" t="s">
        <v>77</v>
      </c>
      <c r="J11" s="359"/>
      <c r="K11" s="94"/>
      <c r="L11" s="94"/>
      <c r="M11" s="94"/>
      <c r="N11" s="94"/>
      <c r="O11" s="94"/>
      <c r="P11" s="94"/>
      <c r="Q11" s="94"/>
      <c r="R11" s="94" t="s">
        <v>172</v>
      </c>
      <c r="S11" s="94"/>
      <c r="T11" s="256"/>
      <c r="U11" s="94"/>
      <c r="V11" s="94"/>
      <c r="W11" s="94"/>
      <c r="X11" s="94"/>
      <c r="Y11" s="94"/>
      <c r="Z11" s="94"/>
      <c r="AA11" s="94"/>
      <c r="AB11" s="94" t="s">
        <v>4</v>
      </c>
      <c r="AC11" s="98"/>
      <c r="AD11" s="98"/>
      <c r="AE11" s="98"/>
      <c r="AF11" s="176"/>
      <c r="AG11" s="229"/>
      <c r="AH11" s="98"/>
      <c r="AI11" s="98"/>
      <c r="AJ11" s="94"/>
      <c r="AK11" s="94"/>
      <c r="AL11" s="94" t="s">
        <v>6</v>
      </c>
      <c r="AM11" s="94"/>
      <c r="AN11" s="94"/>
      <c r="AO11" s="94"/>
      <c r="AP11" s="94"/>
      <c r="AQ11" s="94"/>
      <c r="AR11" s="94"/>
      <c r="AS11" s="94"/>
      <c r="AT11" s="94"/>
      <c r="AU11" s="94"/>
      <c r="AV11" s="94" t="s">
        <v>8</v>
      </c>
      <c r="AW11" s="94"/>
      <c r="AX11" s="94"/>
      <c r="AY11" s="94"/>
      <c r="AZ11" s="94"/>
      <c r="BA11" s="94"/>
      <c r="BB11" s="176"/>
      <c r="BC11" s="359"/>
      <c r="BD11" s="94"/>
      <c r="BE11" s="94"/>
      <c r="BF11" s="94" t="s">
        <v>9</v>
      </c>
      <c r="BG11" s="94"/>
      <c r="BH11" s="94"/>
      <c r="BI11" s="94"/>
      <c r="BJ11" s="94"/>
      <c r="BK11" s="94"/>
      <c r="BL11" s="94"/>
      <c r="BM11" s="396"/>
      <c r="BN11" s="94"/>
      <c r="BO11" s="94"/>
      <c r="BP11" s="94" t="s">
        <v>10</v>
      </c>
      <c r="BQ11" s="94"/>
      <c r="BR11" s="94"/>
      <c r="BS11" s="94"/>
      <c r="BT11" s="94"/>
      <c r="BU11" s="98"/>
      <c r="BV11" s="98"/>
      <c r="BW11" s="357"/>
      <c r="BX11" s="359"/>
      <c r="BY11" s="361"/>
      <c r="BZ11" s="94" t="s">
        <v>12</v>
      </c>
      <c r="CA11" s="361"/>
      <c r="CB11" s="362"/>
      <c r="CC11" s="361"/>
      <c r="CD11" s="94"/>
      <c r="CE11" s="361"/>
      <c r="CF11" s="361"/>
      <c r="CG11" s="362"/>
      <c r="CH11" s="94"/>
      <c r="CI11" s="361"/>
      <c r="CJ11" s="94" t="s">
        <v>78</v>
      </c>
      <c r="CK11" s="361"/>
      <c r="CL11" s="361"/>
      <c r="CM11" s="361"/>
      <c r="CN11" s="363"/>
      <c r="CO11" s="361"/>
      <c r="CP11" s="361"/>
      <c r="CQ11" s="26" t="s">
        <v>104</v>
      </c>
      <c r="CR11" s="94"/>
      <c r="CS11" s="176"/>
      <c r="CT11" s="345"/>
      <c r="CU11" s="26" t="s">
        <v>27</v>
      </c>
      <c r="CV11" s="33"/>
      <c r="CW11" s="33"/>
      <c r="CX11" s="184"/>
      <c r="CY11" s="269"/>
      <c r="CZ11" s="511"/>
      <c r="DA11" s="511"/>
      <c r="DB11" s="33"/>
      <c r="DC11" s="73"/>
      <c r="DD11" s="73"/>
      <c r="DE11" s="33"/>
      <c r="DF11" s="33"/>
      <c r="DG11" s="33"/>
      <c r="DH11" s="33"/>
      <c r="DI11" s="33"/>
      <c r="DJ11" s="44"/>
      <c r="DK11" s="167">
        <f>(COUNTA(J11:AU11)+COUNTA(CV11:CX11)+ COUNTA(AV11:CP11)+COUNTA(CT11))*3</f>
        <v>24</v>
      </c>
      <c r="DL11" s="151">
        <v>24</v>
      </c>
      <c r="DM11" s="151">
        <f>SUM(DK11:DL11)</f>
        <v>48</v>
      </c>
    </row>
    <row r="12" spans="1:117" ht="15.75" x14ac:dyDescent="0.2">
      <c r="A12" s="145">
        <v>1496</v>
      </c>
      <c r="B12" s="145" t="s">
        <v>73</v>
      </c>
      <c r="C12" s="58" t="s">
        <v>74</v>
      </c>
      <c r="D12" s="145" t="s">
        <v>20</v>
      </c>
      <c r="E12" s="243" t="s">
        <v>77</v>
      </c>
      <c r="F12" s="244" t="s">
        <v>77</v>
      </c>
      <c r="G12" s="244" t="s">
        <v>77</v>
      </c>
      <c r="H12" s="244" t="s">
        <v>77</v>
      </c>
      <c r="I12" s="245" t="s">
        <v>77</v>
      </c>
      <c r="J12" s="352"/>
      <c r="K12" s="353"/>
      <c r="L12" s="353"/>
      <c r="M12" s="353"/>
      <c r="N12" s="353"/>
      <c r="O12" s="353"/>
      <c r="P12" s="353"/>
      <c r="Q12" s="353"/>
      <c r="R12" s="353"/>
      <c r="S12" s="353" t="s">
        <v>172</v>
      </c>
      <c r="T12" s="247"/>
      <c r="U12" s="353"/>
      <c r="V12" s="353"/>
      <c r="W12" s="353"/>
      <c r="X12" s="353"/>
      <c r="Y12" s="353"/>
      <c r="Z12" s="353"/>
      <c r="AA12" s="353"/>
      <c r="AB12" s="353"/>
      <c r="AC12" s="353" t="s">
        <v>4</v>
      </c>
      <c r="AD12" s="353"/>
      <c r="AE12" s="353"/>
      <c r="AF12" s="354"/>
      <c r="AG12" s="352"/>
      <c r="AH12" s="353"/>
      <c r="AI12" s="353"/>
      <c r="AJ12" s="356"/>
      <c r="AK12" s="353"/>
      <c r="AL12" s="353"/>
      <c r="AM12" s="353" t="s">
        <v>6</v>
      </c>
      <c r="AN12" s="353"/>
      <c r="AO12" s="353"/>
      <c r="AP12" s="353"/>
      <c r="AQ12" s="353"/>
      <c r="AR12" s="353"/>
      <c r="AS12" s="353"/>
      <c r="AT12" s="353"/>
      <c r="AU12" s="353"/>
      <c r="AV12" s="353"/>
      <c r="AW12" s="353" t="s">
        <v>8</v>
      </c>
      <c r="AX12" s="353"/>
      <c r="AY12" s="353"/>
      <c r="AZ12" s="353"/>
      <c r="BA12" s="353"/>
      <c r="BB12" s="354"/>
      <c r="BC12" s="352"/>
      <c r="BD12" s="353"/>
      <c r="BE12" s="353"/>
      <c r="BF12" s="353"/>
      <c r="BG12" s="353" t="s">
        <v>9</v>
      </c>
      <c r="BH12" s="353"/>
      <c r="BI12" s="353"/>
      <c r="BJ12" s="353"/>
      <c r="BK12" s="353"/>
      <c r="BL12" s="353"/>
      <c r="BM12" s="397"/>
      <c r="BN12" s="353"/>
      <c r="BO12" s="353"/>
      <c r="BP12" s="353"/>
      <c r="BQ12" s="353" t="s">
        <v>10</v>
      </c>
      <c r="BR12" s="353"/>
      <c r="BS12" s="353"/>
      <c r="BT12" s="353"/>
      <c r="BU12" s="353"/>
      <c r="BV12" s="18"/>
      <c r="BW12" s="67"/>
      <c r="BX12" s="66"/>
      <c r="BY12" s="353"/>
      <c r="BZ12" s="18"/>
      <c r="CA12" s="353" t="s">
        <v>12</v>
      </c>
      <c r="CB12" s="247"/>
      <c r="CC12" s="18"/>
      <c r="CD12" s="353"/>
      <c r="CE12" s="353"/>
      <c r="CF12" s="353"/>
      <c r="CG12" s="247"/>
      <c r="CH12" s="353"/>
      <c r="CI12" s="353"/>
      <c r="CJ12" s="353"/>
      <c r="CK12" s="353" t="s">
        <v>78</v>
      </c>
      <c r="CL12" s="353"/>
      <c r="CM12" s="353"/>
      <c r="CN12" s="356"/>
      <c r="CO12" s="353"/>
      <c r="CP12" s="356"/>
      <c r="CQ12" s="434" t="s">
        <v>104</v>
      </c>
      <c r="CR12" s="356"/>
      <c r="CS12" s="354"/>
      <c r="CT12" s="352"/>
      <c r="CU12" s="434" t="s">
        <v>27</v>
      </c>
      <c r="CV12" s="35"/>
      <c r="CW12" s="35"/>
      <c r="CX12" s="183"/>
      <c r="CY12" s="247"/>
      <c r="CZ12" s="514"/>
      <c r="DA12" s="514"/>
      <c r="DB12" s="35"/>
      <c r="DC12" s="356"/>
      <c r="DD12" s="356"/>
      <c r="DE12" s="35"/>
      <c r="DF12" s="35"/>
      <c r="DG12" s="35"/>
      <c r="DH12" s="35"/>
      <c r="DI12" s="35"/>
      <c r="DJ12" s="45"/>
      <c r="DK12" s="197">
        <f>(COUNTA(J12:AU12)+COUNTA(CV12:CZ12)+ COUNTA(AV12:CP12)+COUNTA(CT12))*2</f>
        <v>16</v>
      </c>
      <c r="DL12" s="152">
        <v>22</v>
      </c>
      <c r="DM12" s="152">
        <f t="shared" ref="DM12:DM16" si="0">SUM(DK12:DL12)</f>
        <v>38</v>
      </c>
    </row>
    <row r="13" spans="1:117" ht="15.75" x14ac:dyDescent="0.2">
      <c r="A13" s="145">
        <v>1496</v>
      </c>
      <c r="B13" s="145" t="s">
        <v>67</v>
      </c>
      <c r="C13" s="88" t="s">
        <v>68</v>
      </c>
      <c r="D13" s="145" t="s">
        <v>14</v>
      </c>
      <c r="E13" s="243" t="s">
        <v>77</v>
      </c>
      <c r="F13" s="244" t="s">
        <v>77</v>
      </c>
      <c r="G13" s="244" t="s">
        <v>77</v>
      </c>
      <c r="H13" s="244" t="s">
        <v>77</v>
      </c>
      <c r="I13" s="245" t="s">
        <v>77</v>
      </c>
      <c r="J13" s="352"/>
      <c r="K13" s="353"/>
      <c r="L13" s="353"/>
      <c r="M13" s="353" t="s">
        <v>172</v>
      </c>
      <c r="N13" s="353"/>
      <c r="O13" s="353"/>
      <c r="P13" s="353"/>
      <c r="Q13" s="353"/>
      <c r="R13" s="353"/>
      <c r="S13" s="353"/>
      <c r="T13" s="247"/>
      <c r="U13" s="353"/>
      <c r="V13" s="353"/>
      <c r="W13" s="353" t="s">
        <v>4</v>
      </c>
      <c r="X13" s="353"/>
      <c r="Y13" s="353"/>
      <c r="Z13" s="353"/>
      <c r="AA13" s="353"/>
      <c r="AB13" s="353"/>
      <c r="AC13" s="353"/>
      <c r="AD13" s="353"/>
      <c r="AE13" s="353"/>
      <c r="AF13" s="95"/>
      <c r="AG13" s="352" t="s">
        <v>6</v>
      </c>
      <c r="AH13" s="353"/>
      <c r="AI13" s="353"/>
      <c r="AJ13" s="353"/>
      <c r="AK13" s="356"/>
      <c r="AL13" s="353"/>
      <c r="AM13" s="353"/>
      <c r="AN13" s="353"/>
      <c r="AO13" s="356"/>
      <c r="AP13" s="356"/>
      <c r="AQ13" s="353" t="s">
        <v>8</v>
      </c>
      <c r="AR13" s="353"/>
      <c r="AS13" s="353"/>
      <c r="AT13" s="353"/>
      <c r="AU13" s="353"/>
      <c r="AV13" s="353"/>
      <c r="AW13" s="353"/>
      <c r="AX13" s="353"/>
      <c r="AY13" s="353"/>
      <c r="AZ13" s="353"/>
      <c r="BA13" s="353" t="s">
        <v>9</v>
      </c>
      <c r="BB13" s="354"/>
      <c r="BC13" s="352"/>
      <c r="BD13" s="353"/>
      <c r="BE13" s="353"/>
      <c r="BF13" s="353"/>
      <c r="BG13" s="353"/>
      <c r="BH13" s="353"/>
      <c r="BI13" s="353"/>
      <c r="BJ13" s="353"/>
      <c r="BK13" s="353" t="s">
        <v>10</v>
      </c>
      <c r="BL13" s="353"/>
      <c r="BM13" s="397"/>
      <c r="BN13" s="353"/>
      <c r="BO13" s="353"/>
      <c r="BP13" s="353"/>
      <c r="BQ13" s="353"/>
      <c r="BR13" s="353"/>
      <c r="BS13" s="353"/>
      <c r="BT13" s="353"/>
      <c r="BU13" s="353" t="s">
        <v>12</v>
      </c>
      <c r="BV13" s="353"/>
      <c r="BW13" s="354"/>
      <c r="BX13" s="352"/>
      <c r="BY13" s="353"/>
      <c r="BZ13" s="353"/>
      <c r="CA13" s="353"/>
      <c r="CB13" s="247"/>
      <c r="CC13" s="353"/>
      <c r="CD13" s="356"/>
      <c r="CE13" s="353" t="s">
        <v>78</v>
      </c>
      <c r="CF13" s="353"/>
      <c r="CG13" s="247"/>
      <c r="CH13" s="353"/>
      <c r="CI13" s="353"/>
      <c r="CJ13" s="353"/>
      <c r="CK13" s="353"/>
      <c r="CL13" s="353"/>
      <c r="CM13" s="353"/>
      <c r="CN13" s="356"/>
      <c r="CO13" s="356"/>
      <c r="CP13" s="353"/>
      <c r="CQ13" s="434" t="s">
        <v>104</v>
      </c>
      <c r="CR13" s="353"/>
      <c r="CS13" s="95"/>
      <c r="CT13" s="75"/>
      <c r="CU13" s="434" t="s">
        <v>27</v>
      </c>
      <c r="CV13" s="35"/>
      <c r="CW13" s="353"/>
      <c r="CX13" s="183"/>
      <c r="CY13" s="247"/>
      <c r="CZ13" s="514"/>
      <c r="DA13" s="514"/>
      <c r="DB13" s="35"/>
      <c r="DC13" s="356"/>
      <c r="DD13" s="356"/>
      <c r="DE13" s="35"/>
      <c r="DF13" s="35"/>
      <c r="DG13" s="35"/>
      <c r="DH13" s="35"/>
      <c r="DI13" s="35"/>
      <c r="DJ13" s="45"/>
      <c r="DK13" s="197">
        <f>(COUNTA(K13:AU13)+COUNTA(CV13:CZ13)+ COUNTA(AV13:CP13)+COUNTA(CT13))*3</f>
        <v>24</v>
      </c>
      <c r="DL13" s="152">
        <v>24</v>
      </c>
      <c r="DM13" s="152">
        <f>SUM(DK13:DL13)</f>
        <v>48</v>
      </c>
    </row>
    <row r="14" spans="1:117" ht="15.75" x14ac:dyDescent="0.2">
      <c r="A14" s="145">
        <v>1496</v>
      </c>
      <c r="B14" s="145" t="s">
        <v>69</v>
      </c>
      <c r="C14" s="58" t="s">
        <v>70</v>
      </c>
      <c r="D14" s="145" t="s">
        <v>20</v>
      </c>
      <c r="E14" s="243" t="s">
        <v>77</v>
      </c>
      <c r="F14" s="244" t="s">
        <v>77</v>
      </c>
      <c r="G14" s="244" t="s">
        <v>77</v>
      </c>
      <c r="H14" s="244" t="s">
        <v>77</v>
      </c>
      <c r="I14" s="245" t="s">
        <v>77</v>
      </c>
      <c r="J14" s="352"/>
      <c r="K14" s="353"/>
      <c r="L14" s="353"/>
      <c r="M14" s="353"/>
      <c r="N14" s="353"/>
      <c r="O14" s="353"/>
      <c r="P14" s="353"/>
      <c r="Q14" s="353" t="s">
        <v>172</v>
      </c>
      <c r="R14" s="353"/>
      <c r="S14" s="353"/>
      <c r="T14" s="247"/>
      <c r="U14" s="353"/>
      <c r="V14" s="353"/>
      <c r="W14" s="356"/>
      <c r="X14" s="356"/>
      <c r="Y14" s="356"/>
      <c r="Z14" s="353"/>
      <c r="AA14" s="353" t="s">
        <v>4</v>
      </c>
      <c r="AB14" s="353"/>
      <c r="AC14" s="353"/>
      <c r="AD14" s="353"/>
      <c r="AE14" s="353"/>
      <c r="AF14" s="95"/>
      <c r="AG14" s="75"/>
      <c r="AH14" s="356"/>
      <c r="AI14" s="356"/>
      <c r="AJ14" s="353"/>
      <c r="AK14" s="353" t="s">
        <v>6</v>
      </c>
      <c r="AL14" s="353"/>
      <c r="AM14" s="353"/>
      <c r="AN14" s="353"/>
      <c r="AO14" s="353"/>
      <c r="AP14" s="353"/>
      <c r="AQ14" s="353"/>
      <c r="AR14" s="353"/>
      <c r="AS14" s="353"/>
      <c r="AT14" s="353"/>
      <c r="AU14" s="353" t="s">
        <v>8</v>
      </c>
      <c r="AV14" s="353"/>
      <c r="AW14" s="353"/>
      <c r="AX14" s="353"/>
      <c r="AY14" s="353"/>
      <c r="AZ14" s="353"/>
      <c r="BA14" s="353"/>
      <c r="BB14" s="354"/>
      <c r="BC14" s="352"/>
      <c r="BD14" s="353"/>
      <c r="BE14" s="353" t="s">
        <v>9</v>
      </c>
      <c r="BF14" s="353"/>
      <c r="BG14" s="353"/>
      <c r="BH14" s="353"/>
      <c r="BI14" s="353"/>
      <c r="BJ14" s="353"/>
      <c r="BK14" s="353"/>
      <c r="BL14" s="353"/>
      <c r="BM14" s="397"/>
      <c r="BN14" s="353"/>
      <c r="BO14" s="353" t="s">
        <v>10</v>
      </c>
      <c r="BP14" s="356"/>
      <c r="BQ14" s="356"/>
      <c r="BR14" s="356"/>
      <c r="BS14" s="353"/>
      <c r="BT14" s="356"/>
      <c r="BU14" s="356"/>
      <c r="BV14" s="356"/>
      <c r="BW14" s="95"/>
      <c r="BX14" s="75"/>
      <c r="BY14" s="353" t="s">
        <v>12</v>
      </c>
      <c r="BZ14" s="18"/>
      <c r="CA14" s="18"/>
      <c r="CB14" s="250"/>
      <c r="CC14" s="353"/>
      <c r="CD14" s="18"/>
      <c r="CE14" s="18"/>
      <c r="CF14" s="18"/>
      <c r="CG14" s="250"/>
      <c r="CH14" s="18"/>
      <c r="CI14" s="353" t="s">
        <v>78</v>
      </c>
      <c r="CJ14" s="353"/>
      <c r="CK14" s="353"/>
      <c r="CL14" s="353"/>
      <c r="CM14" s="353"/>
      <c r="CN14" s="356"/>
      <c r="CO14" s="356"/>
      <c r="CP14" s="356"/>
      <c r="CQ14" s="434" t="s">
        <v>104</v>
      </c>
      <c r="CR14" s="356"/>
      <c r="CS14" s="354"/>
      <c r="CT14" s="75"/>
      <c r="CU14" s="434" t="s">
        <v>27</v>
      </c>
      <c r="CV14" s="35"/>
      <c r="CW14" s="35"/>
      <c r="CX14" s="183"/>
      <c r="CY14" s="247"/>
      <c r="CZ14" s="514"/>
      <c r="DA14" s="514"/>
      <c r="DB14" s="35"/>
      <c r="DC14" s="356"/>
      <c r="DD14" s="356"/>
      <c r="DE14" s="35"/>
      <c r="DF14" s="35"/>
      <c r="DG14" s="35"/>
      <c r="DH14" s="35"/>
      <c r="DI14" s="35"/>
      <c r="DJ14" s="45"/>
      <c r="DK14" s="197">
        <f>(COUNTA(J14:AU14)+COUNTA(CV14:CY14)+ COUNTA(AV14:CP14)+COUNTA(CT14))*2</f>
        <v>16</v>
      </c>
      <c r="DL14" s="152">
        <v>22</v>
      </c>
      <c r="DM14" s="152">
        <f t="shared" si="0"/>
        <v>38</v>
      </c>
    </row>
    <row r="15" spans="1:117" ht="15.75" x14ac:dyDescent="0.2">
      <c r="A15" s="145">
        <v>1496</v>
      </c>
      <c r="B15" s="145" t="s">
        <v>71</v>
      </c>
      <c r="C15" s="58" t="s">
        <v>72</v>
      </c>
      <c r="D15" s="145" t="s">
        <v>20</v>
      </c>
      <c r="E15" s="243" t="s">
        <v>77</v>
      </c>
      <c r="F15" s="244" t="s">
        <v>77</v>
      </c>
      <c r="G15" s="244" t="s">
        <v>77</v>
      </c>
      <c r="H15" s="244" t="s">
        <v>77</v>
      </c>
      <c r="I15" s="245" t="s">
        <v>77</v>
      </c>
      <c r="J15" s="352"/>
      <c r="K15" s="353"/>
      <c r="L15" s="353" t="s">
        <v>172</v>
      </c>
      <c r="M15" s="353"/>
      <c r="N15" s="353"/>
      <c r="O15" s="353"/>
      <c r="P15" s="353"/>
      <c r="Q15" s="353"/>
      <c r="R15" s="353"/>
      <c r="S15" s="353"/>
      <c r="T15" s="247"/>
      <c r="U15" s="353"/>
      <c r="V15" s="353" t="s">
        <v>183</v>
      </c>
      <c r="W15" s="17"/>
      <c r="X15" s="356"/>
      <c r="Y15" s="356"/>
      <c r="Z15" s="353"/>
      <c r="AA15" s="353"/>
      <c r="AB15" s="353"/>
      <c r="AC15" s="353"/>
      <c r="AD15" s="353"/>
      <c r="AE15" s="353"/>
      <c r="AF15" s="354" t="s">
        <v>4</v>
      </c>
      <c r="AG15" s="352"/>
      <c r="AH15" s="353"/>
      <c r="AI15" s="353"/>
      <c r="AJ15" s="353"/>
      <c r="AK15" s="353"/>
      <c r="AL15" s="353"/>
      <c r="AM15" s="353"/>
      <c r="AN15" s="353"/>
      <c r="AO15" s="353"/>
      <c r="AP15" s="353" t="s">
        <v>6</v>
      </c>
      <c r="AQ15" s="353"/>
      <c r="AR15" s="353"/>
      <c r="AS15" s="353"/>
      <c r="AT15" s="353"/>
      <c r="AU15" s="353"/>
      <c r="AV15" s="353"/>
      <c r="AW15" s="353"/>
      <c r="AX15" s="353"/>
      <c r="AY15" s="353"/>
      <c r="AZ15" s="353" t="s">
        <v>8</v>
      </c>
      <c r="BA15" s="353"/>
      <c r="BB15" s="354"/>
      <c r="BC15" s="352"/>
      <c r="BD15" s="353"/>
      <c r="BE15" s="353"/>
      <c r="BF15" s="353"/>
      <c r="BG15" s="353"/>
      <c r="BH15" s="353"/>
      <c r="BI15" s="353"/>
      <c r="BJ15" s="353" t="s">
        <v>9</v>
      </c>
      <c r="BK15" s="353"/>
      <c r="BL15" s="353"/>
      <c r="BM15" s="397"/>
      <c r="BN15" s="353"/>
      <c r="BO15" s="353"/>
      <c r="BP15" s="353"/>
      <c r="BQ15" s="353"/>
      <c r="BR15" s="353"/>
      <c r="BS15" s="353"/>
      <c r="BT15" s="353" t="s">
        <v>10</v>
      </c>
      <c r="BU15" s="356"/>
      <c r="BV15" s="356"/>
      <c r="BW15" s="95"/>
      <c r="BX15" s="352"/>
      <c r="BY15" s="353"/>
      <c r="BZ15" s="353"/>
      <c r="CA15" s="18"/>
      <c r="CB15" s="250"/>
      <c r="CC15" s="18"/>
      <c r="CD15" s="353" t="s">
        <v>12</v>
      </c>
      <c r="CE15" s="18"/>
      <c r="CF15" s="18"/>
      <c r="CG15" s="250"/>
      <c r="CH15" s="18"/>
      <c r="CI15" s="18"/>
      <c r="CJ15" s="353"/>
      <c r="CK15" s="18"/>
      <c r="CL15" s="18"/>
      <c r="CM15" s="18"/>
      <c r="CN15" s="353" t="s">
        <v>78</v>
      </c>
      <c r="CO15" s="18"/>
      <c r="CP15" s="18"/>
      <c r="CQ15" s="434" t="s">
        <v>104</v>
      </c>
      <c r="CR15" s="356"/>
      <c r="CS15" s="67"/>
      <c r="CT15" s="66"/>
      <c r="CU15" s="434" t="s">
        <v>27</v>
      </c>
      <c r="CV15" s="35"/>
      <c r="CW15" s="35"/>
      <c r="CX15" s="183"/>
      <c r="CY15" s="247"/>
      <c r="CZ15" s="514"/>
      <c r="DA15" s="514"/>
      <c r="DB15" s="35"/>
      <c r="DC15" s="353"/>
      <c r="DD15" s="356"/>
      <c r="DE15" s="35"/>
      <c r="DF15" s="35"/>
      <c r="DG15" s="35"/>
      <c r="DH15" s="35"/>
      <c r="DI15" s="35"/>
      <c r="DJ15" s="45"/>
      <c r="DK15" s="197">
        <f>(COUNTA(K15:AU15)+COUNTA(CV15:CY15)+ COUNTA(AV15:CP15)+COUNTA(DC15))*2</f>
        <v>18</v>
      </c>
      <c r="DL15" s="152">
        <v>22</v>
      </c>
      <c r="DM15" s="152">
        <f t="shared" si="0"/>
        <v>40</v>
      </c>
    </row>
    <row r="16" spans="1:117" ht="15.75" x14ac:dyDescent="0.2">
      <c r="A16" s="145">
        <v>1496</v>
      </c>
      <c r="B16" s="145" t="s">
        <v>65</v>
      </c>
      <c r="C16" s="58" t="s">
        <v>66</v>
      </c>
      <c r="D16" s="145" t="s">
        <v>14</v>
      </c>
      <c r="E16" s="243" t="s">
        <v>77</v>
      </c>
      <c r="F16" s="244" t="s">
        <v>77</v>
      </c>
      <c r="G16" s="244" t="s">
        <v>77</v>
      </c>
      <c r="H16" s="244" t="s">
        <v>77</v>
      </c>
      <c r="I16" s="245" t="s">
        <v>77</v>
      </c>
      <c r="J16" s="352"/>
      <c r="K16" s="353"/>
      <c r="L16" s="353"/>
      <c r="M16" s="353"/>
      <c r="N16" s="353" t="s">
        <v>172</v>
      </c>
      <c r="O16" s="353"/>
      <c r="P16" s="353"/>
      <c r="Q16" s="353"/>
      <c r="R16" s="353"/>
      <c r="S16" s="353"/>
      <c r="T16" s="247"/>
      <c r="U16" s="353"/>
      <c r="V16" s="353"/>
      <c r="W16" s="353"/>
      <c r="X16" s="353" t="s">
        <v>4</v>
      </c>
      <c r="Y16" s="353"/>
      <c r="Z16" s="353"/>
      <c r="AA16" s="353"/>
      <c r="AB16" s="353"/>
      <c r="AC16" s="353"/>
      <c r="AD16" s="353"/>
      <c r="AE16" s="353"/>
      <c r="AF16" s="95"/>
      <c r="AG16" s="75"/>
      <c r="AH16" s="353" t="s">
        <v>6</v>
      </c>
      <c r="AI16" s="356"/>
      <c r="AJ16" s="353"/>
      <c r="AK16" s="353"/>
      <c r="AL16" s="356"/>
      <c r="AM16" s="353"/>
      <c r="AN16" s="353"/>
      <c r="AO16" s="353"/>
      <c r="AP16" s="356"/>
      <c r="AQ16" s="356"/>
      <c r="AR16" s="353" t="s">
        <v>8</v>
      </c>
      <c r="AS16" s="356"/>
      <c r="AT16" s="353"/>
      <c r="AU16" s="353"/>
      <c r="AV16" s="353"/>
      <c r="AW16" s="353"/>
      <c r="AX16" s="353"/>
      <c r="AY16" s="353"/>
      <c r="AZ16" s="353"/>
      <c r="BA16" s="353"/>
      <c r="BB16" s="354" t="s">
        <v>9</v>
      </c>
      <c r="BC16" s="352"/>
      <c r="BD16" s="353"/>
      <c r="BE16" s="353"/>
      <c r="BF16" s="353"/>
      <c r="BG16" s="353"/>
      <c r="BH16" s="353"/>
      <c r="BI16" s="353"/>
      <c r="BJ16" s="353"/>
      <c r="BK16" s="353"/>
      <c r="BL16" s="353" t="s">
        <v>10</v>
      </c>
      <c r="BM16" s="397"/>
      <c r="BN16" s="353"/>
      <c r="BO16" s="353"/>
      <c r="BP16" s="353"/>
      <c r="BQ16" s="353"/>
      <c r="BR16" s="353"/>
      <c r="BS16" s="353"/>
      <c r="BT16" s="353"/>
      <c r="BU16" s="353"/>
      <c r="BV16" s="353" t="s">
        <v>12</v>
      </c>
      <c r="BW16" s="354"/>
      <c r="BX16" s="352"/>
      <c r="BY16" s="353"/>
      <c r="BZ16" s="353"/>
      <c r="CA16" s="353"/>
      <c r="CB16" s="247"/>
      <c r="CC16" s="353"/>
      <c r="CD16" s="356"/>
      <c r="CE16" s="356"/>
      <c r="CF16" s="353" t="s">
        <v>78</v>
      </c>
      <c r="CG16" s="251"/>
      <c r="CH16" s="356"/>
      <c r="CI16" s="353"/>
      <c r="CJ16" s="356"/>
      <c r="CK16" s="353"/>
      <c r="CL16" s="353"/>
      <c r="CM16" s="353"/>
      <c r="CN16" s="18"/>
      <c r="CO16" s="18"/>
      <c r="CP16" s="353"/>
      <c r="CQ16" s="434" t="s">
        <v>104</v>
      </c>
      <c r="CR16" s="356"/>
      <c r="CS16" s="67"/>
      <c r="CT16" s="66"/>
      <c r="CU16" s="434" t="s">
        <v>27</v>
      </c>
      <c r="CV16" s="353"/>
      <c r="CW16" s="186"/>
      <c r="CX16" s="183"/>
      <c r="CY16" s="251"/>
      <c r="CZ16" s="514"/>
      <c r="DA16" s="514"/>
      <c r="DB16" s="35"/>
      <c r="DC16" s="356"/>
      <c r="DD16" s="356"/>
      <c r="DE16" s="35"/>
      <c r="DF16" s="35"/>
      <c r="DG16" s="35"/>
      <c r="DH16" s="35"/>
      <c r="DI16" s="35"/>
      <c r="DJ16" s="45"/>
      <c r="DK16" s="197">
        <f>(COUNTA(K16:AU16)+COUNTA(CV16:CY16)+ COUNTA(AV16:CP16)+COUNTA(CT16))*3</f>
        <v>24</v>
      </c>
      <c r="DL16" s="152">
        <v>24</v>
      </c>
      <c r="DM16" s="152">
        <f t="shared" si="0"/>
        <v>48</v>
      </c>
    </row>
    <row r="17" spans="1:122" ht="16.5" thickBot="1" x14ac:dyDescent="0.25">
      <c r="A17" s="154">
        <v>1496</v>
      </c>
      <c r="B17" s="154" t="s">
        <v>13</v>
      </c>
      <c r="C17" s="175" t="s">
        <v>150</v>
      </c>
      <c r="D17" s="145" t="s">
        <v>14</v>
      </c>
      <c r="E17" s="24" t="s">
        <v>77</v>
      </c>
      <c r="F17" s="9" t="s">
        <v>77</v>
      </c>
      <c r="G17" s="9" t="s">
        <v>77</v>
      </c>
      <c r="H17" s="9" t="s">
        <v>77</v>
      </c>
      <c r="I17" s="96" t="s">
        <v>77</v>
      </c>
      <c r="J17" s="101"/>
      <c r="K17" s="100"/>
      <c r="L17" s="100"/>
      <c r="M17" s="100"/>
      <c r="N17" s="100"/>
      <c r="O17" s="100"/>
      <c r="P17" s="100"/>
      <c r="Q17" s="100"/>
      <c r="R17" s="100"/>
      <c r="S17" s="100"/>
      <c r="T17" s="248"/>
      <c r="U17" s="100"/>
      <c r="V17" s="100"/>
      <c r="W17" s="100"/>
      <c r="X17" s="100"/>
      <c r="Y17" s="100"/>
      <c r="Z17" s="100" t="s">
        <v>151</v>
      </c>
      <c r="AA17" s="100"/>
      <c r="AB17" s="100"/>
      <c r="AC17" s="100"/>
      <c r="AD17" s="100"/>
      <c r="AE17" s="100"/>
      <c r="AF17" s="228"/>
      <c r="AG17" s="203"/>
      <c r="AH17" s="28"/>
      <c r="AI17" s="28"/>
      <c r="AJ17" s="349" t="s">
        <v>151</v>
      </c>
      <c r="AK17" s="349"/>
      <c r="AL17" s="28"/>
      <c r="AM17" s="28"/>
      <c r="AN17" s="28"/>
      <c r="AO17" s="349"/>
      <c r="AP17" s="28"/>
      <c r="AQ17" s="28"/>
      <c r="AR17" s="28"/>
      <c r="AS17" s="28"/>
      <c r="AT17" s="349" t="s">
        <v>151</v>
      </c>
      <c r="AU17" s="349"/>
      <c r="AV17" s="349"/>
      <c r="AW17" s="349"/>
      <c r="AX17" s="349"/>
      <c r="AY17" s="349"/>
      <c r="AZ17" s="349"/>
      <c r="BA17" s="349"/>
      <c r="BB17" s="96"/>
      <c r="BC17" s="348"/>
      <c r="BD17" s="349" t="s">
        <v>151</v>
      </c>
      <c r="BE17" s="349"/>
      <c r="BF17" s="349"/>
      <c r="BG17" s="349"/>
      <c r="BH17" s="349"/>
      <c r="BI17" s="349"/>
      <c r="BJ17" s="349"/>
      <c r="BK17" s="349"/>
      <c r="BL17" s="349"/>
      <c r="BM17" s="398"/>
      <c r="BN17" s="349" t="s">
        <v>151</v>
      </c>
      <c r="BO17" s="349"/>
      <c r="BP17" s="349"/>
      <c r="BQ17" s="349"/>
      <c r="BR17" s="349"/>
      <c r="BS17" s="349"/>
      <c r="BT17" s="349"/>
      <c r="BU17" s="349"/>
      <c r="BV17" s="349"/>
      <c r="BW17" s="96"/>
      <c r="BX17" s="348" t="s">
        <v>151</v>
      </c>
      <c r="BY17" s="349"/>
      <c r="BZ17" s="349"/>
      <c r="CA17" s="349"/>
      <c r="CB17" s="255"/>
      <c r="CC17" s="349"/>
      <c r="CD17" s="28"/>
      <c r="CE17" s="28"/>
      <c r="CF17" s="28"/>
      <c r="CG17" s="262"/>
      <c r="CH17" s="349"/>
      <c r="CI17" s="349"/>
      <c r="CJ17" s="28"/>
      <c r="CK17" s="28"/>
      <c r="CL17" s="28"/>
      <c r="CM17" s="349"/>
      <c r="CN17" s="68"/>
      <c r="CO17" s="68"/>
      <c r="CP17" s="68"/>
      <c r="CQ17" s="83" t="s">
        <v>104</v>
      </c>
      <c r="CR17" s="349"/>
      <c r="CS17" s="230"/>
      <c r="CT17" s="369"/>
      <c r="CU17" s="83" t="s">
        <v>27</v>
      </c>
      <c r="CV17" s="205"/>
      <c r="CW17" s="360"/>
      <c r="CX17" s="204"/>
      <c r="CY17" s="262"/>
      <c r="CZ17" s="409"/>
      <c r="DA17" s="409"/>
      <c r="DB17" s="37"/>
      <c r="DC17" s="28"/>
      <c r="DD17" s="28"/>
      <c r="DE17" s="37"/>
      <c r="DF17" s="37"/>
      <c r="DG17" s="37"/>
      <c r="DH17" s="37"/>
      <c r="DI17" s="37"/>
      <c r="DJ17" s="287"/>
      <c r="DK17" s="198">
        <v>0</v>
      </c>
      <c r="DL17" s="153">
        <v>0</v>
      </c>
      <c r="DM17" s="153">
        <f t="shared" ref="DM17:DM55" si="1">SUM(DK17:DL17)</f>
        <v>0</v>
      </c>
    </row>
    <row r="18" spans="1:122" ht="15.75" x14ac:dyDescent="0.25">
      <c r="A18" s="144" t="s">
        <v>128</v>
      </c>
      <c r="B18" s="144" t="s">
        <v>63</v>
      </c>
      <c r="C18" s="81" t="s">
        <v>64</v>
      </c>
      <c r="D18" s="144" t="s">
        <v>14</v>
      </c>
      <c r="E18" s="263"/>
      <c r="F18" s="246"/>
      <c r="G18" s="246"/>
      <c r="H18" s="246"/>
      <c r="I18" s="264"/>
      <c r="J18" s="263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511" t="s">
        <v>77</v>
      </c>
      <c r="V18" s="511" t="s">
        <v>77</v>
      </c>
      <c r="W18" s="511" t="s">
        <v>77</v>
      </c>
      <c r="X18" s="511" t="s">
        <v>77</v>
      </c>
      <c r="Y18" s="346"/>
      <c r="Z18" s="346"/>
      <c r="AA18" s="346"/>
      <c r="AB18" s="346"/>
      <c r="AC18" s="346"/>
      <c r="AD18" s="73"/>
      <c r="AE18" s="73"/>
      <c r="AF18" s="347"/>
      <c r="AG18" s="359" t="s">
        <v>172</v>
      </c>
      <c r="AH18" s="98"/>
      <c r="AI18" s="98"/>
      <c r="AJ18" s="94"/>
      <c r="AK18" s="94"/>
      <c r="AL18" s="94"/>
      <c r="AM18" s="94"/>
      <c r="AN18" s="94"/>
      <c r="AO18" s="94"/>
      <c r="AP18" s="94"/>
      <c r="AQ18" s="94" t="s">
        <v>4</v>
      </c>
      <c r="AR18" s="94"/>
      <c r="AS18" s="94"/>
      <c r="AT18" s="94"/>
      <c r="AU18" s="94"/>
      <c r="AV18" s="94"/>
      <c r="AW18" s="94"/>
      <c r="AX18" s="94"/>
      <c r="AY18" s="94"/>
      <c r="AZ18" s="94"/>
      <c r="BA18" s="94" t="s">
        <v>6</v>
      </c>
      <c r="BB18" s="176"/>
      <c r="BC18" s="359"/>
      <c r="BD18" s="94"/>
      <c r="BE18" s="94"/>
      <c r="BF18" s="94"/>
      <c r="BG18" s="94"/>
      <c r="BH18" s="94"/>
      <c r="BI18" s="94"/>
      <c r="BJ18" s="94"/>
      <c r="BK18" s="94" t="s">
        <v>8</v>
      </c>
      <c r="BL18" s="94"/>
      <c r="BM18" s="396"/>
      <c r="BN18" s="94"/>
      <c r="BO18" s="94"/>
      <c r="BP18" s="94"/>
      <c r="BQ18" s="94"/>
      <c r="BR18" s="94"/>
      <c r="BS18" s="94"/>
      <c r="BT18" s="94"/>
      <c r="BU18" s="94" t="s">
        <v>9</v>
      </c>
      <c r="BV18" s="98"/>
      <c r="BW18" s="357"/>
      <c r="BX18" s="359"/>
      <c r="BY18" s="361"/>
      <c r="BZ18" s="94"/>
      <c r="CA18" s="361"/>
      <c r="CB18" s="362"/>
      <c r="CC18" s="361"/>
      <c r="CD18" s="94"/>
      <c r="CE18" s="94" t="s">
        <v>10</v>
      </c>
      <c r="CF18" s="361"/>
      <c r="CG18" s="362"/>
      <c r="CH18" s="94"/>
      <c r="CI18" s="361"/>
      <c r="CJ18" s="94"/>
      <c r="CK18" s="361"/>
      <c r="CL18" s="361"/>
      <c r="CM18" s="361"/>
      <c r="CN18" s="363"/>
      <c r="CO18" s="94" t="s">
        <v>12</v>
      </c>
      <c r="CP18" s="361"/>
      <c r="CQ18" s="361"/>
      <c r="CR18" s="94"/>
      <c r="CS18" s="176"/>
      <c r="CT18" s="345"/>
      <c r="CU18" s="33"/>
      <c r="CV18" s="33" t="s">
        <v>78</v>
      </c>
      <c r="CW18" s="33"/>
      <c r="CX18" s="184"/>
      <c r="CY18" s="246"/>
      <c r="CZ18" s="407"/>
      <c r="DA18" s="511"/>
      <c r="DB18" s="33"/>
      <c r="DC18" s="73"/>
      <c r="DD18" s="73"/>
      <c r="DE18" s="33"/>
      <c r="DF18" s="33"/>
      <c r="DG18" s="33"/>
      <c r="DH18" s="26" t="s">
        <v>104</v>
      </c>
      <c r="DI18" s="26" t="s">
        <v>27</v>
      </c>
      <c r="DJ18" s="44"/>
      <c r="DK18" s="167">
        <f>(COUNTA(AD18:AU18)+COUNTA(CU18:DG18)+ COUNTA(AV18:CS18)+COUNTA(CT18))*3</f>
        <v>24</v>
      </c>
      <c r="DL18" s="151">
        <v>24</v>
      </c>
      <c r="DM18" s="151">
        <f t="shared" si="1"/>
        <v>48</v>
      </c>
      <c r="DN18" s="77"/>
      <c r="DO18" s="77"/>
      <c r="DP18" s="77"/>
      <c r="DQ18" s="77"/>
      <c r="DR18" s="77"/>
    </row>
    <row r="19" spans="1:122" ht="15.75" x14ac:dyDescent="0.2">
      <c r="A19" s="145" t="s">
        <v>128</v>
      </c>
      <c r="B19" s="145" t="s">
        <v>65</v>
      </c>
      <c r="C19" s="58" t="s">
        <v>66</v>
      </c>
      <c r="D19" s="145" t="s">
        <v>14</v>
      </c>
      <c r="E19" s="260"/>
      <c r="F19" s="247"/>
      <c r="G19" s="247"/>
      <c r="H19" s="247"/>
      <c r="I19" s="265"/>
      <c r="J19" s="260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514" t="s">
        <v>77</v>
      </c>
      <c r="V19" s="514" t="s">
        <v>77</v>
      </c>
      <c r="W19" s="514" t="s">
        <v>77</v>
      </c>
      <c r="X19" s="514" t="s">
        <v>77</v>
      </c>
      <c r="Y19" s="353"/>
      <c r="Z19" s="353"/>
      <c r="AA19" s="353"/>
      <c r="AB19" s="353"/>
      <c r="AC19" s="353"/>
      <c r="AD19" s="353"/>
      <c r="AE19" s="353"/>
      <c r="AF19" s="355"/>
      <c r="AG19" s="352"/>
      <c r="AH19" s="353" t="s">
        <v>172</v>
      </c>
      <c r="AI19" s="353"/>
      <c r="AJ19" s="356"/>
      <c r="AK19" s="353"/>
      <c r="AL19" s="353"/>
      <c r="AM19" s="353"/>
      <c r="AN19" s="353"/>
      <c r="AO19" s="353"/>
      <c r="AP19" s="353"/>
      <c r="AQ19" s="353"/>
      <c r="AR19" s="353" t="s">
        <v>4</v>
      </c>
      <c r="AS19" s="353"/>
      <c r="AT19" s="353"/>
      <c r="AU19" s="353"/>
      <c r="AV19" s="353"/>
      <c r="AW19" s="353"/>
      <c r="AX19" s="353"/>
      <c r="AY19" s="353"/>
      <c r="AZ19" s="353"/>
      <c r="BA19" s="353"/>
      <c r="BB19" s="354" t="s">
        <v>6</v>
      </c>
      <c r="BC19" s="352"/>
      <c r="BD19" s="353"/>
      <c r="BE19" s="353"/>
      <c r="BF19" s="353"/>
      <c r="BG19" s="353"/>
      <c r="BH19" s="353"/>
      <c r="BI19" s="353"/>
      <c r="BJ19" s="353"/>
      <c r="BK19" s="353"/>
      <c r="BL19" s="353" t="s">
        <v>8</v>
      </c>
      <c r="BM19" s="397"/>
      <c r="BN19" s="353"/>
      <c r="BO19" s="353"/>
      <c r="BP19" s="353"/>
      <c r="BQ19" s="353"/>
      <c r="BR19" s="353"/>
      <c r="BS19" s="353"/>
      <c r="BT19" s="353"/>
      <c r="BU19" s="353"/>
      <c r="BV19" s="353" t="s">
        <v>9</v>
      </c>
      <c r="BW19" s="67"/>
      <c r="BX19" s="66"/>
      <c r="BY19" s="353"/>
      <c r="BZ19" s="18"/>
      <c r="CA19" s="353"/>
      <c r="CB19" s="247"/>
      <c r="CC19" s="18"/>
      <c r="CD19" s="353"/>
      <c r="CE19" s="353"/>
      <c r="CF19" s="353" t="s">
        <v>10</v>
      </c>
      <c r="CG19" s="247"/>
      <c r="CH19" s="353"/>
      <c r="CI19" s="353"/>
      <c r="CJ19" s="353"/>
      <c r="CK19" s="353"/>
      <c r="CL19" s="353"/>
      <c r="CM19" s="353"/>
      <c r="CN19" s="356"/>
      <c r="CO19" s="353"/>
      <c r="CP19" s="353" t="s">
        <v>12</v>
      </c>
      <c r="CQ19" s="356"/>
      <c r="CR19" s="356"/>
      <c r="CS19" s="354"/>
      <c r="CT19" s="352"/>
      <c r="CU19" s="353"/>
      <c r="CV19" s="35"/>
      <c r="CW19" s="35"/>
      <c r="CX19" s="183"/>
      <c r="CY19" s="247"/>
      <c r="CZ19" s="416" t="s">
        <v>78</v>
      </c>
      <c r="DA19" s="416"/>
      <c r="DB19" s="35"/>
      <c r="DC19" s="356"/>
      <c r="DD19" s="356"/>
      <c r="DE19" s="35"/>
      <c r="DF19" s="35"/>
      <c r="DG19" s="35"/>
      <c r="DH19" s="434" t="s">
        <v>104</v>
      </c>
      <c r="DI19" s="434" t="s">
        <v>27</v>
      </c>
      <c r="DJ19" s="45"/>
      <c r="DK19" s="508">
        <f>(COUNTA(AD19:AU19)+COUNTA(CU19:DG19)+ COUNTA(AV19:CS19)+COUNTA(CT19))*3</f>
        <v>24</v>
      </c>
      <c r="DL19" s="141">
        <v>24</v>
      </c>
      <c r="DM19" s="141">
        <f t="shared" si="1"/>
        <v>48</v>
      </c>
      <c r="DN19" s="77"/>
      <c r="DO19" s="77"/>
      <c r="DP19" s="77"/>
      <c r="DQ19" s="77"/>
      <c r="DR19" s="77"/>
    </row>
    <row r="20" spans="1:122" ht="15.75" x14ac:dyDescent="0.2">
      <c r="A20" s="145" t="s">
        <v>128</v>
      </c>
      <c r="B20" s="145" t="s">
        <v>73</v>
      </c>
      <c r="C20" s="88" t="s">
        <v>74</v>
      </c>
      <c r="D20" s="145" t="s">
        <v>20</v>
      </c>
      <c r="E20" s="260"/>
      <c r="F20" s="247"/>
      <c r="G20" s="247"/>
      <c r="H20" s="247"/>
      <c r="I20" s="265"/>
      <c r="J20" s="260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514" t="s">
        <v>77</v>
      </c>
      <c r="V20" s="514" t="s">
        <v>77</v>
      </c>
      <c r="W20" s="514" t="s">
        <v>77</v>
      </c>
      <c r="X20" s="514" t="s">
        <v>77</v>
      </c>
      <c r="Y20" s="353"/>
      <c r="Z20" s="353"/>
      <c r="AA20" s="353"/>
      <c r="AB20" s="353" t="s">
        <v>172</v>
      </c>
      <c r="AC20" s="353"/>
      <c r="AD20" s="353"/>
      <c r="AE20" s="353"/>
      <c r="AF20" s="74"/>
      <c r="AG20" s="352"/>
      <c r="AH20" s="353"/>
      <c r="AI20" s="353"/>
      <c r="AJ20" s="353"/>
      <c r="AK20" s="356"/>
      <c r="AL20" s="353" t="s">
        <v>4</v>
      </c>
      <c r="AM20" s="353"/>
      <c r="AN20" s="353"/>
      <c r="AO20" s="356"/>
      <c r="AP20" s="356"/>
      <c r="AQ20" s="353"/>
      <c r="AR20" s="353"/>
      <c r="AS20" s="353"/>
      <c r="AT20" s="353"/>
      <c r="AU20" s="353"/>
      <c r="AV20" s="353" t="s">
        <v>6</v>
      </c>
      <c r="AW20" s="353"/>
      <c r="AX20" s="353"/>
      <c r="AY20" s="353"/>
      <c r="AZ20" s="353"/>
      <c r="BA20" s="353"/>
      <c r="BB20" s="354"/>
      <c r="BC20" s="352"/>
      <c r="BD20" s="353"/>
      <c r="BE20" s="353"/>
      <c r="BF20" s="353" t="s">
        <v>8</v>
      </c>
      <c r="BG20" s="353"/>
      <c r="BH20" s="353"/>
      <c r="BI20" s="353"/>
      <c r="BJ20" s="353"/>
      <c r="BK20" s="353"/>
      <c r="BL20" s="353"/>
      <c r="BM20" s="397"/>
      <c r="BN20" s="353"/>
      <c r="BO20" s="353"/>
      <c r="BP20" s="353" t="s">
        <v>9</v>
      </c>
      <c r="BQ20" s="353"/>
      <c r="BR20" s="353"/>
      <c r="BS20" s="353"/>
      <c r="BT20" s="353"/>
      <c r="BU20" s="353"/>
      <c r="BV20" s="353"/>
      <c r="BW20" s="354"/>
      <c r="BX20" s="352"/>
      <c r="BY20" s="353"/>
      <c r="BZ20" s="353" t="s">
        <v>10</v>
      </c>
      <c r="CA20" s="353"/>
      <c r="CB20" s="247"/>
      <c r="CC20" s="353"/>
      <c r="CD20" s="356"/>
      <c r="CE20" s="353"/>
      <c r="CF20" s="353"/>
      <c r="CG20" s="247"/>
      <c r="CH20" s="353"/>
      <c r="CI20" s="353"/>
      <c r="CJ20" s="353" t="s">
        <v>12</v>
      </c>
      <c r="CK20" s="353"/>
      <c r="CL20" s="353"/>
      <c r="CM20" s="353"/>
      <c r="CN20" s="356"/>
      <c r="CO20" s="356"/>
      <c r="CP20" s="353"/>
      <c r="CQ20" s="353"/>
      <c r="CR20" s="353"/>
      <c r="CS20" s="95"/>
      <c r="CT20" s="352" t="s">
        <v>78</v>
      </c>
      <c r="CU20" s="35"/>
      <c r="CV20" s="35"/>
      <c r="CW20" s="353"/>
      <c r="CX20" s="183"/>
      <c r="CY20" s="247"/>
      <c r="CZ20" s="416"/>
      <c r="DA20" s="416"/>
      <c r="DB20" s="35"/>
      <c r="DC20" s="356"/>
      <c r="DD20" s="353"/>
      <c r="DE20" s="35"/>
      <c r="DF20" s="35"/>
      <c r="DG20" s="35"/>
      <c r="DH20" s="434" t="s">
        <v>104</v>
      </c>
      <c r="DI20" s="434" t="s">
        <v>27</v>
      </c>
      <c r="DJ20" s="45"/>
      <c r="DK20" s="508">
        <f>(COUNTA(Y20:AU20)+COUNTA(CU20:DG20)+ COUNTA(AV20:CS20)+COUNTA(CT20))*2</f>
        <v>16</v>
      </c>
      <c r="DL20" s="141">
        <v>22</v>
      </c>
      <c r="DM20" s="141">
        <f t="shared" si="1"/>
        <v>38</v>
      </c>
      <c r="DN20" s="341"/>
      <c r="DO20" s="77"/>
      <c r="DP20" s="77"/>
      <c r="DQ20" s="77"/>
      <c r="DR20" s="77"/>
    </row>
    <row r="21" spans="1:122" ht="15.75" x14ac:dyDescent="0.2">
      <c r="A21" s="145" t="s">
        <v>128</v>
      </c>
      <c r="B21" s="145" t="s">
        <v>71</v>
      </c>
      <c r="C21" s="58" t="s">
        <v>72</v>
      </c>
      <c r="D21" s="145" t="s">
        <v>20</v>
      </c>
      <c r="E21" s="260"/>
      <c r="F21" s="247"/>
      <c r="G21" s="247"/>
      <c r="H21" s="247"/>
      <c r="I21" s="265"/>
      <c r="J21" s="260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514" t="s">
        <v>77</v>
      </c>
      <c r="V21" s="514" t="s">
        <v>77</v>
      </c>
      <c r="W21" s="514" t="s">
        <v>77</v>
      </c>
      <c r="X21" s="514" t="s">
        <v>77</v>
      </c>
      <c r="Y21" s="353"/>
      <c r="Z21" s="353"/>
      <c r="AA21" s="353" t="s">
        <v>172</v>
      </c>
      <c r="AB21" s="353"/>
      <c r="AC21" s="353"/>
      <c r="AD21" s="353"/>
      <c r="AE21" s="353"/>
      <c r="AF21" s="74"/>
      <c r="AG21" s="75"/>
      <c r="AH21" s="356"/>
      <c r="AI21" s="356"/>
      <c r="AJ21" s="353"/>
      <c r="AK21" s="353" t="s">
        <v>183</v>
      </c>
      <c r="AL21" s="353"/>
      <c r="AM21" s="353"/>
      <c r="AN21" s="353"/>
      <c r="AO21" s="353"/>
      <c r="AP21" s="353"/>
      <c r="AQ21" s="353"/>
      <c r="AR21" s="353"/>
      <c r="AS21" s="353"/>
      <c r="AT21" s="353"/>
      <c r="AU21" s="76" t="s">
        <v>4</v>
      </c>
      <c r="AV21" s="353"/>
      <c r="AW21" s="353"/>
      <c r="AX21" s="353"/>
      <c r="AY21" s="353"/>
      <c r="AZ21" s="353"/>
      <c r="BA21" s="353"/>
      <c r="BB21" s="354"/>
      <c r="BC21" s="352"/>
      <c r="BD21" s="353"/>
      <c r="BE21" s="353" t="s">
        <v>6</v>
      </c>
      <c r="BF21" s="353"/>
      <c r="BG21" s="353"/>
      <c r="BH21" s="353"/>
      <c r="BI21" s="353"/>
      <c r="BJ21" s="353"/>
      <c r="BK21" s="353"/>
      <c r="BL21" s="353"/>
      <c r="BM21" s="397"/>
      <c r="BN21" s="353"/>
      <c r="BO21" s="353" t="s">
        <v>8</v>
      </c>
      <c r="BP21" s="356"/>
      <c r="BQ21" s="356"/>
      <c r="BR21" s="356"/>
      <c r="BS21" s="353"/>
      <c r="BT21" s="356"/>
      <c r="BU21" s="356"/>
      <c r="BV21" s="356"/>
      <c r="BW21" s="95"/>
      <c r="BX21" s="75"/>
      <c r="BY21" s="353" t="s">
        <v>9</v>
      </c>
      <c r="BZ21" s="18"/>
      <c r="CA21" s="18"/>
      <c r="CB21" s="250"/>
      <c r="CC21" s="353"/>
      <c r="CD21" s="18"/>
      <c r="CE21" s="18"/>
      <c r="CF21" s="18"/>
      <c r="CG21" s="250"/>
      <c r="CH21" s="18"/>
      <c r="CI21" s="353" t="s">
        <v>10</v>
      </c>
      <c r="CJ21" s="353"/>
      <c r="CK21" s="353"/>
      <c r="CL21" s="353"/>
      <c r="CM21" s="353"/>
      <c r="CN21" s="356"/>
      <c r="CO21" s="356"/>
      <c r="CP21" s="356"/>
      <c r="CQ21" s="356"/>
      <c r="CR21" s="356"/>
      <c r="CS21" s="354" t="s">
        <v>12</v>
      </c>
      <c r="CT21" s="75"/>
      <c r="CU21" s="35"/>
      <c r="CV21" s="35"/>
      <c r="CW21" s="35" t="s">
        <v>78</v>
      </c>
      <c r="CX21" s="183"/>
      <c r="CY21" s="247"/>
      <c r="CZ21" s="416"/>
      <c r="DA21" s="416"/>
      <c r="DB21" s="35"/>
      <c r="DC21" s="353"/>
      <c r="DD21" s="356"/>
      <c r="DE21" s="35"/>
      <c r="DF21" s="35"/>
      <c r="DG21" s="35"/>
      <c r="DH21" s="434" t="s">
        <v>104</v>
      </c>
      <c r="DI21" s="434" t="s">
        <v>27</v>
      </c>
      <c r="DJ21" s="45"/>
      <c r="DK21" s="508">
        <f>(COUNTA(Y21:AT21)+COUNTA(CU21:DG21)+ COUNTA(AU21:CS21)+COUNTA(CT21))*2</f>
        <v>18</v>
      </c>
      <c r="DL21" s="141">
        <v>22</v>
      </c>
      <c r="DM21" s="141">
        <f t="shared" si="1"/>
        <v>40</v>
      </c>
      <c r="DN21" s="77"/>
      <c r="DO21" s="77"/>
      <c r="DP21" s="77"/>
      <c r="DQ21" s="77"/>
      <c r="DR21" s="341"/>
    </row>
    <row r="22" spans="1:122" ht="15.75" x14ac:dyDescent="0.2">
      <c r="A22" s="145" t="s">
        <v>128</v>
      </c>
      <c r="B22" s="145" t="s">
        <v>69</v>
      </c>
      <c r="C22" s="58" t="s">
        <v>70</v>
      </c>
      <c r="D22" s="145" t="s">
        <v>20</v>
      </c>
      <c r="E22" s="260"/>
      <c r="F22" s="247"/>
      <c r="G22" s="247"/>
      <c r="H22" s="247"/>
      <c r="I22" s="265"/>
      <c r="J22" s="260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514" t="s">
        <v>77</v>
      </c>
      <c r="V22" s="514" t="s">
        <v>77</v>
      </c>
      <c r="W22" s="514" t="s">
        <v>77</v>
      </c>
      <c r="X22" s="514" t="s">
        <v>77</v>
      </c>
      <c r="Y22" s="353"/>
      <c r="Z22" s="353"/>
      <c r="AA22" s="353"/>
      <c r="AB22" s="353"/>
      <c r="AC22" s="353"/>
      <c r="AD22" s="353"/>
      <c r="AE22" s="353"/>
      <c r="AF22" s="355" t="s">
        <v>172</v>
      </c>
      <c r="AG22" s="352"/>
      <c r="AH22" s="353"/>
      <c r="AI22" s="353"/>
      <c r="AJ22" s="353"/>
      <c r="AK22" s="353"/>
      <c r="AL22" s="353"/>
      <c r="AM22" s="353"/>
      <c r="AN22" s="353"/>
      <c r="AO22" s="353"/>
      <c r="AP22" s="353" t="s">
        <v>4</v>
      </c>
      <c r="AQ22" s="353"/>
      <c r="AR22" s="353"/>
      <c r="AS22" s="353"/>
      <c r="AT22" s="353"/>
      <c r="AU22" s="353"/>
      <c r="AV22" s="353"/>
      <c r="AW22" s="353"/>
      <c r="AX22" s="353"/>
      <c r="AY22" s="353"/>
      <c r="AZ22" s="353" t="s">
        <v>6</v>
      </c>
      <c r="BA22" s="353"/>
      <c r="BB22" s="354"/>
      <c r="BC22" s="352"/>
      <c r="BD22" s="353"/>
      <c r="BE22" s="353"/>
      <c r="BF22" s="353"/>
      <c r="BG22" s="353"/>
      <c r="BH22" s="353"/>
      <c r="BI22" s="353"/>
      <c r="BJ22" s="353" t="s">
        <v>8</v>
      </c>
      <c r="BK22" s="353"/>
      <c r="BL22" s="353"/>
      <c r="BM22" s="397"/>
      <c r="BN22" s="353"/>
      <c r="BO22" s="353"/>
      <c r="BP22" s="353"/>
      <c r="BQ22" s="353"/>
      <c r="BR22" s="353"/>
      <c r="BS22" s="353"/>
      <c r="BT22" s="353" t="s">
        <v>9</v>
      </c>
      <c r="BU22" s="356"/>
      <c r="BV22" s="356"/>
      <c r="BW22" s="95"/>
      <c r="BX22" s="352"/>
      <c r="BY22" s="353"/>
      <c r="BZ22" s="353"/>
      <c r="CA22" s="18"/>
      <c r="CB22" s="250"/>
      <c r="CC22" s="18"/>
      <c r="CD22" s="353" t="s">
        <v>10</v>
      </c>
      <c r="CE22" s="18"/>
      <c r="CF22" s="18"/>
      <c r="CG22" s="250"/>
      <c r="CH22" s="18"/>
      <c r="CI22" s="18"/>
      <c r="CJ22" s="353"/>
      <c r="CK22" s="18"/>
      <c r="CL22" s="18"/>
      <c r="CM22" s="18"/>
      <c r="CN22" s="353" t="s">
        <v>12</v>
      </c>
      <c r="CO22" s="18"/>
      <c r="CP22" s="18"/>
      <c r="CQ22" s="18"/>
      <c r="CR22" s="356"/>
      <c r="CS22" s="67"/>
      <c r="CT22" s="66"/>
      <c r="CU22" s="35"/>
      <c r="CV22" s="35"/>
      <c r="CW22" s="35"/>
      <c r="CX22" s="183" t="s">
        <v>78</v>
      </c>
      <c r="CY22" s="247"/>
      <c r="CZ22" s="416"/>
      <c r="DA22" s="416"/>
      <c r="DB22" s="35"/>
      <c r="DC22" s="353"/>
      <c r="DD22" s="356"/>
      <c r="DE22" s="35"/>
      <c r="DF22" s="35"/>
      <c r="DG22" s="35"/>
      <c r="DH22" s="434" t="s">
        <v>104</v>
      </c>
      <c r="DI22" s="434" t="s">
        <v>27</v>
      </c>
      <c r="DJ22" s="45"/>
      <c r="DK22" s="508">
        <f>(COUNTA(AD22:AU22)+COUNTA(CU22:DG22)+ COUNTA(AV22:CS22)+COUNTA(CT22))*2</f>
        <v>16</v>
      </c>
      <c r="DL22" s="141">
        <v>22</v>
      </c>
      <c r="DM22" s="141">
        <f t="shared" si="1"/>
        <v>38</v>
      </c>
      <c r="DN22" s="77"/>
      <c r="DO22" s="77"/>
      <c r="DP22" s="77"/>
      <c r="DQ22" s="165"/>
      <c r="DR22" s="77"/>
    </row>
    <row r="23" spans="1:122" ht="15.75" x14ac:dyDescent="0.2">
      <c r="A23" s="145" t="s">
        <v>128</v>
      </c>
      <c r="B23" s="145" t="s">
        <v>67</v>
      </c>
      <c r="C23" s="58" t="s">
        <v>68</v>
      </c>
      <c r="D23" s="145" t="s">
        <v>14</v>
      </c>
      <c r="E23" s="260"/>
      <c r="F23" s="247"/>
      <c r="G23" s="247"/>
      <c r="H23" s="247"/>
      <c r="I23" s="265"/>
      <c r="J23" s="260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514" t="s">
        <v>77</v>
      </c>
      <c r="V23" s="514" t="s">
        <v>77</v>
      </c>
      <c r="W23" s="514" t="s">
        <v>77</v>
      </c>
      <c r="X23" s="514" t="s">
        <v>77</v>
      </c>
      <c r="Y23" s="353"/>
      <c r="Z23" s="353"/>
      <c r="AA23" s="353"/>
      <c r="AB23" s="353"/>
      <c r="AC23" s="353" t="s">
        <v>172</v>
      </c>
      <c r="AD23" s="353"/>
      <c r="AE23" s="353"/>
      <c r="AF23" s="74"/>
      <c r="AG23" s="75"/>
      <c r="AH23" s="353"/>
      <c r="AI23" s="356"/>
      <c r="AJ23" s="353"/>
      <c r="AK23" s="353"/>
      <c r="AL23" s="356"/>
      <c r="AM23" s="353" t="s">
        <v>4</v>
      </c>
      <c r="AN23" s="353"/>
      <c r="AO23" s="353"/>
      <c r="AP23" s="356"/>
      <c r="AQ23" s="356"/>
      <c r="AR23" s="353"/>
      <c r="AS23" s="356"/>
      <c r="AT23" s="353"/>
      <c r="AU23" s="353"/>
      <c r="AV23" s="353"/>
      <c r="AW23" s="353" t="s">
        <v>6</v>
      </c>
      <c r="AX23" s="353"/>
      <c r="AY23" s="353"/>
      <c r="AZ23" s="353"/>
      <c r="BA23" s="353"/>
      <c r="BB23" s="354"/>
      <c r="BC23" s="352"/>
      <c r="BD23" s="353"/>
      <c r="BE23" s="353"/>
      <c r="BF23" s="353"/>
      <c r="BG23" s="353" t="s">
        <v>8</v>
      </c>
      <c r="BH23" s="353"/>
      <c r="BI23" s="353"/>
      <c r="BJ23" s="353"/>
      <c r="BK23" s="353"/>
      <c r="BL23" s="353"/>
      <c r="BM23" s="397"/>
      <c r="BN23" s="353"/>
      <c r="BO23" s="353"/>
      <c r="BP23" s="353"/>
      <c r="BQ23" s="353" t="s">
        <v>9</v>
      </c>
      <c r="BR23" s="353"/>
      <c r="BS23" s="353"/>
      <c r="BT23" s="353"/>
      <c r="BU23" s="353"/>
      <c r="BV23" s="353"/>
      <c r="BW23" s="354"/>
      <c r="BX23" s="352"/>
      <c r="BY23" s="353"/>
      <c r="BZ23" s="353"/>
      <c r="CA23" s="353" t="s">
        <v>10</v>
      </c>
      <c r="CB23" s="247"/>
      <c r="CC23" s="353"/>
      <c r="CD23" s="356"/>
      <c r="CE23" s="356"/>
      <c r="CF23" s="353"/>
      <c r="CG23" s="251"/>
      <c r="CH23" s="356"/>
      <c r="CI23" s="353"/>
      <c r="CJ23" s="356"/>
      <c r="CK23" s="353" t="s">
        <v>12</v>
      </c>
      <c r="CL23" s="353"/>
      <c r="CM23" s="353"/>
      <c r="CN23" s="18"/>
      <c r="CO23" s="18"/>
      <c r="CP23" s="353"/>
      <c r="CQ23" s="18"/>
      <c r="CR23" s="356"/>
      <c r="CS23" s="67"/>
      <c r="CT23" s="66"/>
      <c r="CU23" s="353" t="s">
        <v>78</v>
      </c>
      <c r="CV23" s="353"/>
      <c r="CW23" s="186"/>
      <c r="CX23" s="183"/>
      <c r="CY23" s="251"/>
      <c r="CZ23" s="416"/>
      <c r="DA23" s="416"/>
      <c r="DB23" s="35"/>
      <c r="DC23" s="356"/>
      <c r="DD23" s="356"/>
      <c r="DE23" s="35"/>
      <c r="DF23" s="35"/>
      <c r="DG23" s="35"/>
      <c r="DH23" s="434" t="s">
        <v>104</v>
      </c>
      <c r="DI23" s="434" t="s">
        <v>27</v>
      </c>
      <c r="DJ23" s="45"/>
      <c r="DK23" s="508">
        <f>(COUNTA(Y23:AU23)+COUNTA(CU23:DG23)+ COUNTA(AV23:CS23)+COUNTA(CT23))*3</f>
        <v>24</v>
      </c>
      <c r="DL23" s="141">
        <v>24</v>
      </c>
      <c r="DM23" s="141">
        <f t="shared" si="1"/>
        <v>48</v>
      </c>
      <c r="DN23" s="77"/>
      <c r="DO23" s="165"/>
      <c r="DP23" s="77"/>
      <c r="DQ23" s="77"/>
      <c r="DR23" s="77"/>
    </row>
    <row r="24" spans="1:122" ht="16.5" thickBot="1" x14ac:dyDescent="0.25">
      <c r="A24" s="154" t="s">
        <v>128</v>
      </c>
      <c r="B24" s="154" t="s">
        <v>13</v>
      </c>
      <c r="C24" s="175" t="s">
        <v>150</v>
      </c>
      <c r="D24" s="154" t="s">
        <v>14</v>
      </c>
      <c r="E24" s="267"/>
      <c r="F24" s="248"/>
      <c r="G24" s="248"/>
      <c r="H24" s="248"/>
      <c r="I24" s="268"/>
      <c r="J24" s="261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409" t="s">
        <v>77</v>
      </c>
      <c r="V24" s="409" t="s">
        <v>77</v>
      </c>
      <c r="W24" s="409" t="s">
        <v>77</v>
      </c>
      <c r="X24" s="409" t="s">
        <v>77</v>
      </c>
      <c r="Y24" s="349"/>
      <c r="Z24" s="349"/>
      <c r="AA24" s="349"/>
      <c r="AB24" s="349"/>
      <c r="AC24" s="349"/>
      <c r="AD24" s="349"/>
      <c r="AE24" s="349"/>
      <c r="AF24" s="47"/>
      <c r="AG24" s="203"/>
      <c r="AH24" s="28"/>
      <c r="AI24" s="28"/>
      <c r="AJ24" s="349"/>
      <c r="AK24" s="349"/>
      <c r="AL24" s="28"/>
      <c r="AM24" s="28"/>
      <c r="AN24" s="28"/>
      <c r="AO24" s="349"/>
      <c r="AP24" s="28"/>
      <c r="AQ24" s="28"/>
      <c r="AR24" s="28"/>
      <c r="AS24" s="28"/>
      <c r="AT24" s="349" t="s">
        <v>151</v>
      </c>
      <c r="AU24" s="349"/>
      <c r="AV24" s="349"/>
      <c r="AW24" s="349"/>
      <c r="AX24" s="349"/>
      <c r="AY24" s="349"/>
      <c r="AZ24" s="349"/>
      <c r="BA24" s="349"/>
      <c r="BB24" s="96"/>
      <c r="BC24" s="348"/>
      <c r="BD24" s="349" t="s">
        <v>151</v>
      </c>
      <c r="BE24" s="349"/>
      <c r="BF24" s="349"/>
      <c r="BG24" s="349"/>
      <c r="BH24" s="349"/>
      <c r="BI24" s="349"/>
      <c r="BJ24" s="349"/>
      <c r="BK24" s="349"/>
      <c r="BL24" s="349"/>
      <c r="BM24" s="398"/>
      <c r="BN24" s="349" t="s">
        <v>151</v>
      </c>
      <c r="BO24" s="349"/>
      <c r="BP24" s="349"/>
      <c r="BQ24" s="349"/>
      <c r="BR24" s="349"/>
      <c r="BS24" s="349"/>
      <c r="BT24" s="349"/>
      <c r="BU24" s="349"/>
      <c r="BV24" s="349"/>
      <c r="BW24" s="96"/>
      <c r="BX24" s="348" t="s">
        <v>151</v>
      </c>
      <c r="BY24" s="349"/>
      <c r="BZ24" s="349"/>
      <c r="CA24" s="349"/>
      <c r="CB24" s="255"/>
      <c r="CC24" s="349"/>
      <c r="CD24" s="28"/>
      <c r="CE24" s="28"/>
      <c r="CF24" s="28"/>
      <c r="CG24" s="262"/>
      <c r="CH24" s="349" t="s">
        <v>151</v>
      </c>
      <c r="CI24" s="349"/>
      <c r="CJ24" s="28"/>
      <c r="CK24" s="28"/>
      <c r="CL24" s="28"/>
      <c r="CM24" s="349"/>
      <c r="CN24" s="68"/>
      <c r="CO24" s="68"/>
      <c r="CP24" s="68"/>
      <c r="CQ24" s="68"/>
      <c r="CR24" s="349" t="s">
        <v>151</v>
      </c>
      <c r="CS24" s="230"/>
      <c r="CT24" s="369"/>
      <c r="CU24" s="205"/>
      <c r="CV24" s="205"/>
      <c r="CW24" s="360"/>
      <c r="CX24" s="204"/>
      <c r="CY24" s="262"/>
      <c r="CZ24" s="409"/>
      <c r="DA24" s="409"/>
      <c r="DB24" s="37"/>
      <c r="DC24" s="28"/>
      <c r="DD24" s="28"/>
      <c r="DE24" s="37"/>
      <c r="DF24" s="37"/>
      <c r="DG24" s="37"/>
      <c r="DH24" s="83" t="s">
        <v>104</v>
      </c>
      <c r="DI24" s="83" t="s">
        <v>27</v>
      </c>
      <c r="DJ24" s="287"/>
      <c r="DK24" s="198">
        <v>0</v>
      </c>
      <c r="DL24" s="153">
        <v>0</v>
      </c>
      <c r="DM24" s="153">
        <f t="shared" si="1"/>
        <v>0</v>
      </c>
      <c r="DN24" s="77"/>
      <c r="DO24" s="77"/>
      <c r="DP24" s="77"/>
      <c r="DQ24" s="341"/>
      <c r="DR24" s="77"/>
    </row>
    <row r="25" spans="1:122" ht="15.75" x14ac:dyDescent="0.25">
      <c r="A25" s="151">
        <v>2496</v>
      </c>
      <c r="B25" s="151" t="s">
        <v>85</v>
      </c>
      <c r="C25" s="52" t="s">
        <v>84</v>
      </c>
      <c r="D25" s="144" t="s">
        <v>20</v>
      </c>
      <c r="E25" s="263"/>
      <c r="F25" s="246"/>
      <c r="G25" s="246"/>
      <c r="H25" s="246"/>
      <c r="I25" s="264"/>
      <c r="J25" s="359"/>
      <c r="K25" s="94"/>
      <c r="L25" s="94"/>
      <c r="M25" s="94"/>
      <c r="N25" s="94"/>
      <c r="O25" s="94"/>
      <c r="P25" s="94"/>
      <c r="Q25" s="94"/>
      <c r="R25" s="94" t="s">
        <v>172</v>
      </c>
      <c r="S25" s="94"/>
      <c r="T25" s="256"/>
      <c r="U25" s="94"/>
      <c r="V25" s="94"/>
      <c r="W25" s="94"/>
      <c r="X25" s="94"/>
      <c r="Y25" s="94"/>
      <c r="Z25" s="94"/>
      <c r="AA25" s="94"/>
      <c r="AB25" s="94" t="s">
        <v>4</v>
      </c>
      <c r="AC25" s="98"/>
      <c r="AD25" s="98"/>
      <c r="AE25" s="98"/>
      <c r="AF25" s="176"/>
      <c r="AG25" s="229"/>
      <c r="AH25" s="98"/>
      <c r="AI25" s="98"/>
      <c r="AJ25" s="94"/>
      <c r="AK25" s="94"/>
      <c r="AL25" s="94" t="s">
        <v>6</v>
      </c>
      <c r="AM25" s="94"/>
      <c r="AN25" s="94"/>
      <c r="AO25" s="94"/>
      <c r="AP25" s="94"/>
      <c r="AQ25" s="94"/>
      <c r="AR25" s="94"/>
      <c r="AS25" s="94"/>
      <c r="AT25" s="94"/>
      <c r="AU25" s="94"/>
      <c r="AV25" s="94" t="s">
        <v>8</v>
      </c>
      <c r="AW25" s="94"/>
      <c r="AX25" s="94"/>
      <c r="AY25" s="94"/>
      <c r="AZ25" s="94"/>
      <c r="BA25" s="94"/>
      <c r="BB25" s="176"/>
      <c r="BC25" s="359"/>
      <c r="BD25" s="94"/>
      <c r="BE25" s="94"/>
      <c r="BF25" s="94" t="s">
        <v>9</v>
      </c>
      <c r="BG25" s="94"/>
      <c r="BH25" s="94"/>
      <c r="BI25" s="94"/>
      <c r="BJ25" s="94"/>
      <c r="BK25" s="94"/>
      <c r="BL25" s="94"/>
      <c r="BM25" s="396"/>
      <c r="BN25" s="94"/>
      <c r="BO25" s="94"/>
      <c r="BP25" s="94" t="s">
        <v>10</v>
      </c>
      <c r="BQ25" s="94"/>
      <c r="BR25" s="94"/>
      <c r="BS25" s="94"/>
      <c r="BT25" s="94"/>
      <c r="BU25" s="98"/>
      <c r="BV25" s="98"/>
      <c r="BW25" s="357"/>
      <c r="BX25" s="359"/>
      <c r="BY25" s="361"/>
      <c r="BZ25" s="94" t="s">
        <v>12</v>
      </c>
      <c r="CA25" s="361"/>
      <c r="CB25" s="362"/>
      <c r="CC25" s="361"/>
      <c r="CD25" s="94"/>
      <c r="CE25" s="361"/>
      <c r="CF25" s="361"/>
      <c r="CG25" s="362"/>
      <c r="CH25" s="94"/>
      <c r="CI25" s="361"/>
      <c r="CJ25" s="94" t="s">
        <v>78</v>
      </c>
      <c r="CK25" s="361"/>
      <c r="CL25" s="361"/>
      <c r="CM25" s="361"/>
      <c r="CN25" s="363"/>
      <c r="CO25" s="361"/>
      <c r="CP25" s="361"/>
      <c r="CQ25" s="26" t="s">
        <v>104</v>
      </c>
      <c r="CR25" s="94"/>
      <c r="CS25" s="176"/>
      <c r="CT25" s="406"/>
      <c r="CU25" s="26" t="s">
        <v>27</v>
      </c>
      <c r="CV25" s="33"/>
      <c r="CW25" s="33"/>
      <c r="CX25" s="184"/>
      <c r="CY25" s="269"/>
      <c r="CZ25" s="511"/>
      <c r="DA25" s="511"/>
      <c r="DB25" s="33"/>
      <c r="DC25" s="73"/>
      <c r="DD25" s="73"/>
      <c r="DE25" s="33"/>
      <c r="DF25" s="33"/>
      <c r="DG25" s="33"/>
      <c r="DH25" s="33"/>
      <c r="DI25" s="33"/>
      <c r="DJ25" s="44"/>
      <c r="DK25" s="167">
        <f>(COUNTA(J25:AU25)+COUNTA(CV25:CX25)+ COUNTA(AV25:CP25)+COUNTA(CT25))*2</f>
        <v>16</v>
      </c>
      <c r="DL25" s="151">
        <v>22</v>
      </c>
      <c r="DM25" s="151">
        <f t="shared" si="1"/>
        <v>38</v>
      </c>
    </row>
    <row r="26" spans="1:122" ht="15.75" x14ac:dyDescent="0.2">
      <c r="A26" s="152">
        <v>2496</v>
      </c>
      <c r="B26" s="152" t="s">
        <v>103</v>
      </c>
      <c r="C26" s="53" t="s">
        <v>28</v>
      </c>
      <c r="D26" s="145" t="s">
        <v>14</v>
      </c>
      <c r="E26" s="260"/>
      <c r="F26" s="247"/>
      <c r="G26" s="247"/>
      <c r="H26" s="247"/>
      <c r="I26" s="265"/>
      <c r="J26" s="415"/>
      <c r="K26" s="416"/>
      <c r="L26" s="416" t="s">
        <v>172</v>
      </c>
      <c r="M26" s="416"/>
      <c r="N26" s="416"/>
      <c r="O26" s="416"/>
      <c r="P26" s="416"/>
      <c r="Q26" s="416"/>
      <c r="R26" s="416"/>
      <c r="S26" s="416"/>
      <c r="T26" s="247"/>
      <c r="U26" s="416"/>
      <c r="V26" s="416" t="s">
        <v>4</v>
      </c>
      <c r="W26" s="416"/>
      <c r="X26" s="416"/>
      <c r="Y26" s="416"/>
      <c r="Z26" s="416"/>
      <c r="AA26" s="416"/>
      <c r="AB26" s="416"/>
      <c r="AC26" s="416"/>
      <c r="AD26" s="416"/>
      <c r="AE26" s="416"/>
      <c r="AF26" s="417" t="s">
        <v>6</v>
      </c>
      <c r="AG26" s="415"/>
      <c r="AH26" s="416"/>
      <c r="AI26" s="416"/>
      <c r="AJ26" s="419"/>
      <c r="AK26" s="416"/>
      <c r="AL26" s="416"/>
      <c r="AM26" s="416"/>
      <c r="AN26" s="416"/>
      <c r="AO26" s="416"/>
      <c r="AP26" s="416" t="s">
        <v>8</v>
      </c>
      <c r="AQ26" s="416"/>
      <c r="AR26" s="416"/>
      <c r="AS26" s="416"/>
      <c r="AT26" s="416"/>
      <c r="AU26" s="416"/>
      <c r="AV26" s="416"/>
      <c r="AW26" s="416"/>
      <c r="AX26" s="416"/>
      <c r="AY26" s="416"/>
      <c r="AZ26" s="416" t="s">
        <v>9</v>
      </c>
      <c r="BA26" s="416"/>
      <c r="BB26" s="417"/>
      <c r="BC26" s="415"/>
      <c r="BD26" s="416"/>
      <c r="BE26" s="416"/>
      <c r="BF26" s="416"/>
      <c r="BG26" s="416"/>
      <c r="BH26" s="416"/>
      <c r="BI26" s="416"/>
      <c r="BJ26" s="416" t="s">
        <v>10</v>
      </c>
      <c r="BK26" s="416"/>
      <c r="BL26" s="416"/>
      <c r="BM26" s="397"/>
      <c r="BN26" s="416"/>
      <c r="BO26" s="416"/>
      <c r="BP26" s="416"/>
      <c r="BQ26" s="416"/>
      <c r="BR26" s="416"/>
      <c r="BS26" s="416"/>
      <c r="BT26" s="416" t="s">
        <v>12</v>
      </c>
      <c r="BU26" s="416"/>
      <c r="BV26" s="18"/>
      <c r="BW26" s="67"/>
      <c r="BX26" s="66"/>
      <c r="BY26" s="416"/>
      <c r="BZ26" s="18"/>
      <c r="CA26" s="416"/>
      <c r="CB26" s="247"/>
      <c r="CC26" s="18"/>
      <c r="CD26" s="416" t="s">
        <v>78</v>
      </c>
      <c r="CE26" s="416"/>
      <c r="CF26" s="416"/>
      <c r="CG26" s="247"/>
      <c r="CH26" s="416"/>
      <c r="CI26" s="416"/>
      <c r="CJ26" s="416"/>
      <c r="CK26" s="416"/>
      <c r="CL26" s="416"/>
      <c r="CM26" s="416"/>
      <c r="CN26" s="419"/>
      <c r="CO26" s="416"/>
      <c r="CP26" s="419"/>
      <c r="CQ26" s="434" t="s">
        <v>104</v>
      </c>
      <c r="CR26" s="419"/>
      <c r="CS26" s="417"/>
      <c r="CT26" s="415"/>
      <c r="CU26" s="434" t="s">
        <v>27</v>
      </c>
      <c r="CV26" s="35"/>
      <c r="CW26" s="35"/>
      <c r="CX26" s="183"/>
      <c r="CY26" s="247"/>
      <c r="CZ26" s="514"/>
      <c r="DA26" s="514"/>
      <c r="DB26" s="35"/>
      <c r="DC26" s="419"/>
      <c r="DD26" s="419"/>
      <c r="DE26" s="35"/>
      <c r="DF26" s="35"/>
      <c r="DG26" s="35"/>
      <c r="DH26" s="35"/>
      <c r="DI26" s="35"/>
      <c r="DJ26" s="45"/>
      <c r="DK26" s="508">
        <f>(COUNTA(J26:AU26)+COUNTA(CV26:CX26)+ COUNTA(AV26:CP26)+COUNTA(CT26))*3</f>
        <v>24</v>
      </c>
      <c r="DL26" s="141">
        <v>24</v>
      </c>
      <c r="DM26" s="141">
        <f t="shared" si="1"/>
        <v>48</v>
      </c>
    </row>
    <row r="27" spans="1:122" ht="15.75" x14ac:dyDescent="0.2">
      <c r="A27" s="152">
        <v>2496</v>
      </c>
      <c r="B27" s="152" t="s">
        <v>109</v>
      </c>
      <c r="C27" s="53" t="s">
        <v>114</v>
      </c>
      <c r="D27" s="145" t="s">
        <v>14</v>
      </c>
      <c r="E27" s="260"/>
      <c r="F27" s="247"/>
      <c r="G27" s="247"/>
      <c r="H27" s="247"/>
      <c r="I27" s="265"/>
      <c r="J27" s="415"/>
      <c r="K27" s="416"/>
      <c r="L27" s="416"/>
      <c r="M27" s="416"/>
      <c r="N27" s="416" t="s">
        <v>172</v>
      </c>
      <c r="O27" s="416"/>
      <c r="P27" s="416"/>
      <c r="Q27" s="416"/>
      <c r="R27" s="416"/>
      <c r="S27" s="416"/>
      <c r="T27" s="247"/>
      <c r="U27" s="416"/>
      <c r="V27" s="416"/>
      <c r="W27" s="416"/>
      <c r="X27" s="416" t="s">
        <v>4</v>
      </c>
      <c r="Y27" s="416"/>
      <c r="Z27" s="416"/>
      <c r="AA27" s="416"/>
      <c r="AB27" s="416"/>
      <c r="AC27" s="416"/>
      <c r="AD27" s="416"/>
      <c r="AE27" s="416"/>
      <c r="AF27" s="95"/>
      <c r="AG27" s="415"/>
      <c r="AH27" s="416" t="s">
        <v>6</v>
      </c>
      <c r="AI27" s="416"/>
      <c r="AJ27" s="416"/>
      <c r="AK27" s="419"/>
      <c r="AL27" s="416"/>
      <c r="AM27" s="416"/>
      <c r="AN27" s="416"/>
      <c r="AO27" s="419"/>
      <c r="AP27" s="419"/>
      <c r="AQ27" s="416"/>
      <c r="AR27" s="416" t="s">
        <v>8</v>
      </c>
      <c r="AS27" s="416"/>
      <c r="AT27" s="416"/>
      <c r="AU27" s="416"/>
      <c r="AV27" s="416"/>
      <c r="AW27" s="416"/>
      <c r="AX27" s="416"/>
      <c r="AY27" s="416"/>
      <c r="AZ27" s="416"/>
      <c r="BA27" s="416"/>
      <c r="BB27" s="417" t="s">
        <v>9</v>
      </c>
      <c r="BC27" s="415"/>
      <c r="BD27" s="416"/>
      <c r="BE27" s="416"/>
      <c r="BF27" s="416"/>
      <c r="BG27" s="416"/>
      <c r="BH27" s="416"/>
      <c r="BI27" s="416"/>
      <c r="BJ27" s="416"/>
      <c r="BK27" s="416"/>
      <c r="BL27" s="416" t="s">
        <v>10</v>
      </c>
      <c r="BM27" s="397"/>
      <c r="BN27" s="416"/>
      <c r="BO27" s="416"/>
      <c r="BP27" s="416"/>
      <c r="BQ27" s="416"/>
      <c r="BR27" s="416"/>
      <c r="BS27" s="416"/>
      <c r="BT27" s="416"/>
      <c r="BU27" s="416"/>
      <c r="BV27" s="416" t="s">
        <v>12</v>
      </c>
      <c r="BW27" s="417"/>
      <c r="BX27" s="415"/>
      <c r="BY27" s="416"/>
      <c r="BZ27" s="416"/>
      <c r="CA27" s="416"/>
      <c r="CB27" s="247"/>
      <c r="CC27" s="416"/>
      <c r="CD27" s="419"/>
      <c r="CE27" s="416"/>
      <c r="CF27" s="416" t="s">
        <v>78</v>
      </c>
      <c r="CG27" s="247"/>
      <c r="CH27" s="416"/>
      <c r="CI27" s="416"/>
      <c r="CJ27" s="416"/>
      <c r="CK27" s="416"/>
      <c r="CL27" s="416"/>
      <c r="CM27" s="416"/>
      <c r="CN27" s="419"/>
      <c r="CO27" s="419"/>
      <c r="CP27" s="416"/>
      <c r="CQ27" s="434" t="s">
        <v>104</v>
      </c>
      <c r="CR27" s="416"/>
      <c r="CS27" s="95"/>
      <c r="CT27" s="75"/>
      <c r="CU27" s="434" t="s">
        <v>27</v>
      </c>
      <c r="CV27" s="35"/>
      <c r="CW27" s="416"/>
      <c r="CX27" s="183"/>
      <c r="CY27" s="247"/>
      <c r="CZ27" s="514"/>
      <c r="DA27" s="514"/>
      <c r="DB27" s="35"/>
      <c r="DC27" s="419"/>
      <c r="DD27" s="419"/>
      <c r="DE27" s="35"/>
      <c r="DF27" s="35"/>
      <c r="DG27" s="35"/>
      <c r="DH27" s="35"/>
      <c r="DI27" s="35"/>
      <c r="DJ27" s="45"/>
      <c r="DK27" s="508">
        <f>(COUNTA(J27:AU27)+COUNTA(CV27:CX27)+ COUNTA(AV27:CP27)+COUNTA(CT27))*3</f>
        <v>24</v>
      </c>
      <c r="DL27" s="141">
        <v>24</v>
      </c>
      <c r="DM27" s="141">
        <f t="shared" si="1"/>
        <v>48</v>
      </c>
    </row>
    <row r="28" spans="1:122" ht="15.75" x14ac:dyDescent="0.2">
      <c r="A28" s="152">
        <v>2496</v>
      </c>
      <c r="B28" s="152" t="s">
        <v>112</v>
      </c>
      <c r="C28" s="53" t="s">
        <v>113</v>
      </c>
      <c r="D28" s="145" t="s">
        <v>14</v>
      </c>
      <c r="E28" s="260"/>
      <c r="F28" s="247"/>
      <c r="G28" s="247"/>
      <c r="H28" s="247"/>
      <c r="I28" s="265"/>
      <c r="J28" s="415"/>
      <c r="K28" s="416"/>
      <c r="L28" s="416"/>
      <c r="M28" s="416" t="s">
        <v>172</v>
      </c>
      <c r="N28" s="416"/>
      <c r="O28" s="416"/>
      <c r="P28" s="416"/>
      <c r="Q28" s="416"/>
      <c r="R28" s="416"/>
      <c r="S28" s="416"/>
      <c r="T28" s="247"/>
      <c r="U28" s="416"/>
      <c r="V28" s="416"/>
      <c r="W28" s="416" t="s">
        <v>4</v>
      </c>
      <c r="X28" s="419"/>
      <c r="Y28" s="419"/>
      <c r="Z28" s="416"/>
      <c r="AA28" s="416"/>
      <c r="AB28" s="416"/>
      <c r="AC28" s="416"/>
      <c r="AD28" s="416"/>
      <c r="AE28" s="416"/>
      <c r="AF28" s="95"/>
      <c r="AG28" s="415" t="s">
        <v>6</v>
      </c>
      <c r="AH28" s="419"/>
      <c r="AI28" s="419"/>
      <c r="AJ28" s="416"/>
      <c r="AK28" s="416"/>
      <c r="AL28" s="416"/>
      <c r="AM28" s="416"/>
      <c r="AN28" s="416"/>
      <c r="AO28" s="416"/>
      <c r="AP28" s="416"/>
      <c r="AQ28" s="416" t="s">
        <v>8</v>
      </c>
      <c r="AR28" s="416"/>
      <c r="AS28" s="416"/>
      <c r="AT28" s="416"/>
      <c r="AU28" s="416"/>
      <c r="AV28" s="416"/>
      <c r="AW28" s="416"/>
      <c r="AX28" s="416"/>
      <c r="AY28" s="416"/>
      <c r="AZ28" s="416"/>
      <c r="BA28" s="416" t="s">
        <v>9</v>
      </c>
      <c r="BB28" s="417"/>
      <c r="BC28" s="415"/>
      <c r="BD28" s="416"/>
      <c r="BE28" s="416"/>
      <c r="BF28" s="416"/>
      <c r="BG28" s="416"/>
      <c r="BH28" s="416"/>
      <c r="BI28" s="416"/>
      <c r="BJ28" s="416"/>
      <c r="BK28" s="416" t="s">
        <v>10</v>
      </c>
      <c r="BL28" s="416"/>
      <c r="BM28" s="397"/>
      <c r="BN28" s="416"/>
      <c r="BO28" s="416"/>
      <c r="BP28" s="419"/>
      <c r="BQ28" s="419"/>
      <c r="BR28" s="419"/>
      <c r="BS28" s="416"/>
      <c r="BT28" s="419"/>
      <c r="BU28" s="416" t="s">
        <v>12</v>
      </c>
      <c r="BV28" s="419"/>
      <c r="BW28" s="95"/>
      <c r="BX28" s="75"/>
      <c r="BY28" s="416"/>
      <c r="BZ28" s="18"/>
      <c r="CA28" s="18"/>
      <c r="CB28" s="250"/>
      <c r="CC28" s="416"/>
      <c r="CD28" s="18"/>
      <c r="CE28" s="416" t="s">
        <v>78</v>
      </c>
      <c r="CF28" s="18"/>
      <c r="CG28" s="250"/>
      <c r="CH28" s="18"/>
      <c r="CI28" s="416"/>
      <c r="CJ28" s="416"/>
      <c r="CK28" s="416"/>
      <c r="CL28" s="416"/>
      <c r="CM28" s="416"/>
      <c r="CN28" s="419"/>
      <c r="CO28" s="419"/>
      <c r="CP28" s="419"/>
      <c r="CQ28" s="434" t="s">
        <v>104</v>
      </c>
      <c r="CR28" s="419"/>
      <c r="CS28" s="417"/>
      <c r="CT28" s="75"/>
      <c r="CU28" s="434" t="s">
        <v>27</v>
      </c>
      <c r="CV28" s="35"/>
      <c r="CW28" s="35"/>
      <c r="CX28" s="183"/>
      <c r="CY28" s="247"/>
      <c r="CZ28" s="514"/>
      <c r="DA28" s="514"/>
      <c r="DB28" s="35"/>
      <c r="DC28" s="419"/>
      <c r="DD28" s="419"/>
      <c r="DE28" s="35"/>
      <c r="DF28" s="35"/>
      <c r="DG28" s="35"/>
      <c r="DH28" s="35"/>
      <c r="DI28" s="35"/>
      <c r="DJ28" s="45"/>
      <c r="DK28" s="508">
        <f>(COUNTA(J28:AU28)+COUNTA(CV28:CX28)+ COUNTA(AV28:CP28)+COUNTA(CT28))*3</f>
        <v>24</v>
      </c>
      <c r="DL28" s="141">
        <v>24</v>
      </c>
      <c r="DM28" s="141">
        <f t="shared" si="1"/>
        <v>48</v>
      </c>
    </row>
    <row r="29" spans="1:122" ht="15.75" x14ac:dyDescent="0.2">
      <c r="A29" s="152">
        <v>2496</v>
      </c>
      <c r="B29" s="152" t="s">
        <v>83</v>
      </c>
      <c r="C29" s="53" t="s">
        <v>115</v>
      </c>
      <c r="D29" s="145" t="s">
        <v>20</v>
      </c>
      <c r="E29" s="260"/>
      <c r="F29" s="247"/>
      <c r="G29" s="247"/>
      <c r="H29" s="247"/>
      <c r="I29" s="265"/>
      <c r="J29" s="415"/>
      <c r="K29" s="416"/>
      <c r="L29" s="416"/>
      <c r="M29" s="416"/>
      <c r="N29" s="416"/>
      <c r="O29" s="416"/>
      <c r="P29" s="416"/>
      <c r="Q29" s="416" t="s">
        <v>172</v>
      </c>
      <c r="R29" s="416"/>
      <c r="S29" s="416"/>
      <c r="T29" s="247"/>
      <c r="U29" s="416"/>
      <c r="V29" s="416"/>
      <c r="W29" s="17"/>
      <c r="X29" s="419"/>
      <c r="Y29" s="419"/>
      <c r="Z29" s="416"/>
      <c r="AA29" s="416" t="s">
        <v>4</v>
      </c>
      <c r="AB29" s="416"/>
      <c r="AC29" s="416"/>
      <c r="AD29" s="416"/>
      <c r="AE29" s="416"/>
      <c r="AF29" s="417"/>
      <c r="AG29" s="415"/>
      <c r="AH29" s="416"/>
      <c r="AI29" s="416"/>
      <c r="AJ29" s="416"/>
      <c r="AK29" s="416" t="s">
        <v>6</v>
      </c>
      <c r="AL29" s="416"/>
      <c r="AM29" s="416"/>
      <c r="AN29" s="416"/>
      <c r="AO29" s="416"/>
      <c r="AP29" s="416"/>
      <c r="AQ29" s="416"/>
      <c r="AR29" s="416"/>
      <c r="AS29" s="416"/>
      <c r="AT29" s="416"/>
      <c r="AU29" s="416" t="s">
        <v>8</v>
      </c>
      <c r="AV29" s="416"/>
      <c r="AW29" s="416"/>
      <c r="AX29" s="416"/>
      <c r="AY29" s="416"/>
      <c r="AZ29" s="416"/>
      <c r="BA29" s="416"/>
      <c r="BB29" s="417"/>
      <c r="BC29" s="415"/>
      <c r="BD29" s="416"/>
      <c r="BE29" s="416" t="s">
        <v>9</v>
      </c>
      <c r="BF29" s="416"/>
      <c r="BG29" s="416"/>
      <c r="BH29" s="416"/>
      <c r="BI29" s="416"/>
      <c r="BJ29" s="416"/>
      <c r="BK29" s="416"/>
      <c r="BL29" s="416"/>
      <c r="BM29" s="397"/>
      <c r="BN29" s="416"/>
      <c r="BO29" s="416" t="s">
        <v>10</v>
      </c>
      <c r="BP29" s="416"/>
      <c r="BQ29" s="416"/>
      <c r="BR29" s="416"/>
      <c r="BS29" s="416"/>
      <c r="BT29" s="416"/>
      <c r="BU29" s="419"/>
      <c r="BV29" s="419"/>
      <c r="BW29" s="95"/>
      <c r="BX29" s="415"/>
      <c r="BY29" s="416" t="s">
        <v>12</v>
      </c>
      <c r="BZ29" s="416"/>
      <c r="CA29" s="18"/>
      <c r="CB29" s="250"/>
      <c r="CC29" s="18"/>
      <c r="CD29" s="416"/>
      <c r="CE29" s="18"/>
      <c r="CF29" s="18"/>
      <c r="CG29" s="250"/>
      <c r="CH29" s="18"/>
      <c r="CI29" s="416" t="s">
        <v>78</v>
      </c>
      <c r="CJ29" s="416"/>
      <c r="CK29" s="18"/>
      <c r="CL29" s="18"/>
      <c r="CM29" s="18"/>
      <c r="CN29" s="416"/>
      <c r="CO29" s="18"/>
      <c r="CP29" s="18"/>
      <c r="CQ29" s="434" t="s">
        <v>104</v>
      </c>
      <c r="CR29" s="419"/>
      <c r="CS29" s="67"/>
      <c r="CT29" s="66"/>
      <c r="CU29" s="434" t="s">
        <v>27</v>
      </c>
      <c r="CV29" s="35"/>
      <c r="CW29" s="35"/>
      <c r="CX29" s="183"/>
      <c r="CY29" s="247"/>
      <c r="CZ29" s="514"/>
      <c r="DA29" s="514"/>
      <c r="DB29" s="35"/>
      <c r="DC29" s="416"/>
      <c r="DD29" s="419"/>
      <c r="DE29" s="35"/>
      <c r="DF29" s="35"/>
      <c r="DG29" s="35"/>
      <c r="DH29" s="35"/>
      <c r="DI29" s="35"/>
      <c r="DJ29" s="45"/>
      <c r="DK29" s="508">
        <f>(COUNTA(J29:AU29)+COUNTA(CV29:CX29)+ COUNTA(AV29:CP29)+COUNTA(CT29))*2</f>
        <v>16</v>
      </c>
      <c r="DL29" s="141">
        <v>22</v>
      </c>
      <c r="DM29" s="141">
        <f t="shared" si="1"/>
        <v>38</v>
      </c>
    </row>
    <row r="30" spans="1:122" ht="20.25" customHeight="1" x14ac:dyDescent="0.2">
      <c r="A30" s="136">
        <v>2496</v>
      </c>
      <c r="B30" s="136" t="s">
        <v>110</v>
      </c>
      <c r="C30" s="168" t="s">
        <v>111</v>
      </c>
      <c r="D30" s="145" t="s">
        <v>14</v>
      </c>
      <c r="E30" s="260"/>
      <c r="F30" s="247"/>
      <c r="G30" s="247"/>
      <c r="H30" s="247"/>
      <c r="I30" s="265"/>
      <c r="J30" s="415"/>
      <c r="K30" s="416"/>
      <c r="L30" s="416"/>
      <c r="M30" s="416"/>
      <c r="N30" s="416"/>
      <c r="O30" s="416"/>
      <c r="P30" s="416"/>
      <c r="Q30" s="416"/>
      <c r="R30" s="416"/>
      <c r="S30" s="416" t="s">
        <v>172</v>
      </c>
      <c r="T30" s="247"/>
      <c r="U30" s="416"/>
      <c r="V30" s="416"/>
      <c r="W30" s="416"/>
      <c r="X30" s="416"/>
      <c r="Y30" s="416"/>
      <c r="Z30" s="416"/>
      <c r="AA30" s="416"/>
      <c r="AB30" s="416"/>
      <c r="AC30" s="416" t="s">
        <v>4</v>
      </c>
      <c r="AD30" s="416"/>
      <c r="AE30" s="416"/>
      <c r="AF30" s="95"/>
      <c r="AG30" s="75"/>
      <c r="AH30" s="416"/>
      <c r="AI30" s="419"/>
      <c r="AJ30" s="416"/>
      <c r="AK30" s="416"/>
      <c r="AL30" s="419"/>
      <c r="AM30" s="416" t="s">
        <v>6</v>
      </c>
      <c r="AN30" s="416"/>
      <c r="AO30" s="416"/>
      <c r="AP30" s="419"/>
      <c r="AQ30" s="419"/>
      <c r="AR30" s="416"/>
      <c r="AS30" s="419"/>
      <c r="AT30" s="416"/>
      <c r="AU30" s="416"/>
      <c r="AV30" s="416"/>
      <c r="AW30" s="416" t="s">
        <v>8</v>
      </c>
      <c r="AX30" s="416"/>
      <c r="AY30" s="416"/>
      <c r="AZ30" s="416"/>
      <c r="BA30" s="416"/>
      <c r="BB30" s="417"/>
      <c r="BC30" s="415"/>
      <c r="BD30" s="416"/>
      <c r="BE30" s="416"/>
      <c r="BF30" s="416"/>
      <c r="BG30" s="416" t="s">
        <v>9</v>
      </c>
      <c r="BH30" s="416"/>
      <c r="BI30" s="416"/>
      <c r="BJ30" s="416"/>
      <c r="BK30" s="416"/>
      <c r="BL30" s="416"/>
      <c r="BM30" s="397"/>
      <c r="BN30" s="416"/>
      <c r="BO30" s="416"/>
      <c r="BP30" s="416"/>
      <c r="BQ30" s="416" t="s">
        <v>10</v>
      </c>
      <c r="BR30" s="416"/>
      <c r="BS30" s="416"/>
      <c r="BT30" s="416"/>
      <c r="BU30" s="416"/>
      <c r="BV30" s="416"/>
      <c r="BW30" s="417"/>
      <c r="BX30" s="415"/>
      <c r="BY30" s="416"/>
      <c r="BZ30" s="416"/>
      <c r="CA30" s="416" t="s">
        <v>12</v>
      </c>
      <c r="CB30" s="247"/>
      <c r="CC30" s="416"/>
      <c r="CD30" s="419"/>
      <c r="CE30" s="419"/>
      <c r="CF30" s="416"/>
      <c r="CG30" s="251"/>
      <c r="CH30" s="419"/>
      <c r="CI30" s="416"/>
      <c r="CJ30" s="419"/>
      <c r="CK30" s="416" t="s">
        <v>78</v>
      </c>
      <c r="CL30" s="416"/>
      <c r="CM30" s="416"/>
      <c r="CN30" s="18"/>
      <c r="CO30" s="18"/>
      <c r="CP30" s="416"/>
      <c r="CQ30" s="434" t="s">
        <v>104</v>
      </c>
      <c r="CR30" s="419"/>
      <c r="CS30" s="67"/>
      <c r="CT30" s="66"/>
      <c r="CU30" s="434" t="s">
        <v>27</v>
      </c>
      <c r="CV30" s="416"/>
      <c r="CW30" s="186"/>
      <c r="CX30" s="183"/>
      <c r="CY30" s="251"/>
      <c r="CZ30" s="514"/>
      <c r="DA30" s="514"/>
      <c r="DB30" s="35"/>
      <c r="DC30" s="419"/>
      <c r="DD30" s="419"/>
      <c r="DE30" s="35"/>
      <c r="DF30" s="35"/>
      <c r="DG30" s="35"/>
      <c r="DH30" s="35"/>
      <c r="DI30" s="35"/>
      <c r="DJ30" s="45"/>
      <c r="DK30" s="508">
        <f>(COUNTA(J30:AU30)+COUNTA(CV30:CX30)+ COUNTA(AV30:CP30)+COUNTA(CT30))*3</f>
        <v>24</v>
      </c>
      <c r="DL30" s="141">
        <v>24</v>
      </c>
      <c r="DM30" s="141">
        <f t="shared" si="1"/>
        <v>48</v>
      </c>
    </row>
    <row r="31" spans="1:122" ht="16.5" thickBot="1" x14ac:dyDescent="0.25">
      <c r="A31" s="136">
        <v>2496</v>
      </c>
      <c r="B31" s="154" t="s">
        <v>13</v>
      </c>
      <c r="C31" s="175" t="s">
        <v>150</v>
      </c>
      <c r="D31" s="154" t="s">
        <v>14</v>
      </c>
      <c r="E31" s="267"/>
      <c r="F31" s="248"/>
      <c r="G31" s="248"/>
      <c r="H31" s="248"/>
      <c r="I31" s="268"/>
      <c r="J31" s="101"/>
      <c r="K31" s="100"/>
      <c r="L31" s="100"/>
      <c r="M31" s="100"/>
      <c r="N31" s="100"/>
      <c r="O31" s="100"/>
      <c r="P31" s="100"/>
      <c r="Q31" s="100"/>
      <c r="R31" s="100"/>
      <c r="S31" s="100"/>
      <c r="T31" s="248"/>
      <c r="U31" s="100"/>
      <c r="V31" s="100"/>
      <c r="W31" s="100"/>
      <c r="X31" s="100"/>
      <c r="Y31" s="100"/>
      <c r="Z31" s="100" t="s">
        <v>151</v>
      </c>
      <c r="AA31" s="100"/>
      <c r="AB31" s="100"/>
      <c r="AC31" s="100"/>
      <c r="AD31" s="100"/>
      <c r="AE31" s="100"/>
      <c r="AF31" s="228"/>
      <c r="AG31" s="104"/>
      <c r="AH31" s="102"/>
      <c r="AI31" s="102"/>
      <c r="AJ31" s="100" t="s">
        <v>151</v>
      </c>
      <c r="AK31" s="100"/>
      <c r="AL31" s="102"/>
      <c r="AM31" s="102"/>
      <c r="AN31" s="102"/>
      <c r="AO31" s="100"/>
      <c r="AP31" s="102"/>
      <c r="AQ31" s="102"/>
      <c r="AR31" s="102"/>
      <c r="AS31" s="102"/>
      <c r="AT31" s="100" t="s">
        <v>151</v>
      </c>
      <c r="AU31" s="100"/>
      <c r="AV31" s="100"/>
      <c r="AW31" s="100"/>
      <c r="AX31" s="100"/>
      <c r="AY31" s="100"/>
      <c r="AZ31" s="100"/>
      <c r="BA31" s="100"/>
      <c r="BB31" s="103"/>
      <c r="BC31" s="101"/>
      <c r="BD31" s="100" t="s">
        <v>151</v>
      </c>
      <c r="BE31" s="100"/>
      <c r="BF31" s="100"/>
      <c r="BG31" s="100"/>
      <c r="BH31" s="100"/>
      <c r="BI31" s="100"/>
      <c r="BJ31" s="100"/>
      <c r="BK31" s="100"/>
      <c r="BL31" s="100"/>
      <c r="BM31" s="429"/>
      <c r="BN31" s="100" t="s">
        <v>151</v>
      </c>
      <c r="BO31" s="100"/>
      <c r="BP31" s="100"/>
      <c r="BQ31" s="100"/>
      <c r="BR31" s="100"/>
      <c r="BS31" s="100"/>
      <c r="BT31" s="100"/>
      <c r="BU31" s="100"/>
      <c r="BV31" s="100"/>
      <c r="BW31" s="103"/>
      <c r="BX31" s="101" t="s">
        <v>151</v>
      </c>
      <c r="BY31" s="100"/>
      <c r="BZ31" s="100"/>
      <c r="CA31" s="100"/>
      <c r="CB31" s="248"/>
      <c r="CC31" s="100"/>
      <c r="CD31" s="102"/>
      <c r="CE31" s="102"/>
      <c r="CF31" s="102"/>
      <c r="CG31" s="252"/>
      <c r="CH31" s="100" t="s">
        <v>151</v>
      </c>
      <c r="CI31" s="100"/>
      <c r="CJ31" s="102"/>
      <c r="CK31" s="102"/>
      <c r="CL31" s="102"/>
      <c r="CM31" s="100"/>
      <c r="CN31" s="105"/>
      <c r="CO31" s="105"/>
      <c r="CP31" s="105"/>
      <c r="CQ31" s="83" t="s">
        <v>104</v>
      </c>
      <c r="CR31" s="100"/>
      <c r="CS31" s="206"/>
      <c r="CT31" s="106"/>
      <c r="CU31" s="83" t="s">
        <v>27</v>
      </c>
      <c r="CV31" s="201"/>
      <c r="CW31" s="273"/>
      <c r="CX31" s="185"/>
      <c r="CY31" s="252"/>
      <c r="CZ31" s="100"/>
      <c r="DA31" s="100"/>
      <c r="DB31" s="124"/>
      <c r="DC31" s="102"/>
      <c r="DD31" s="102"/>
      <c r="DE31" s="124"/>
      <c r="DF31" s="124"/>
      <c r="DG31" s="124"/>
      <c r="DH31" s="124"/>
      <c r="DI31" s="124"/>
      <c r="DJ31" s="134"/>
      <c r="DK31" s="198"/>
      <c r="DL31" s="153">
        <v>0</v>
      </c>
      <c r="DM31" s="153">
        <f t="shared" si="1"/>
        <v>0</v>
      </c>
    </row>
    <row r="32" spans="1:122" ht="15.75" x14ac:dyDescent="0.25">
      <c r="A32" s="151">
        <v>3496</v>
      </c>
      <c r="B32" s="343" t="s">
        <v>131</v>
      </c>
      <c r="C32" s="14" t="s">
        <v>132</v>
      </c>
      <c r="D32" s="89" t="s">
        <v>14</v>
      </c>
      <c r="E32" s="263"/>
      <c r="F32" s="246"/>
      <c r="G32" s="246"/>
      <c r="H32" s="246"/>
      <c r="I32" s="264"/>
      <c r="J32" s="406"/>
      <c r="K32" s="407"/>
      <c r="L32" s="407"/>
      <c r="M32" s="407" t="s">
        <v>172</v>
      </c>
      <c r="N32" s="407"/>
      <c r="O32" s="407"/>
      <c r="P32" s="407"/>
      <c r="Q32" s="407"/>
      <c r="R32" s="407"/>
      <c r="S32" s="407"/>
      <c r="T32" s="246"/>
      <c r="U32" s="407"/>
      <c r="V32" s="407"/>
      <c r="W32" s="407" t="s">
        <v>4</v>
      </c>
      <c r="X32" s="407"/>
      <c r="Y32" s="407"/>
      <c r="Z32" s="407"/>
      <c r="AA32" s="407"/>
      <c r="AB32" s="407"/>
      <c r="AC32" s="73"/>
      <c r="AD32" s="73"/>
      <c r="AE32" s="73"/>
      <c r="AF32" s="414"/>
      <c r="AG32" s="406" t="s">
        <v>6</v>
      </c>
      <c r="AH32" s="73"/>
      <c r="AI32" s="73"/>
      <c r="AJ32" s="407"/>
      <c r="AK32" s="407"/>
      <c r="AL32" s="407"/>
      <c r="AM32" s="407"/>
      <c r="AN32" s="407"/>
      <c r="AO32" s="407"/>
      <c r="AP32" s="407"/>
      <c r="AQ32" s="407" t="s">
        <v>8</v>
      </c>
      <c r="AR32" s="407"/>
      <c r="AS32" s="407"/>
      <c r="AT32" s="407"/>
      <c r="AU32" s="407"/>
      <c r="AV32" s="407"/>
      <c r="AW32" s="407"/>
      <c r="AX32" s="407"/>
      <c r="AY32" s="407"/>
      <c r="AZ32" s="407"/>
      <c r="BA32" s="407" t="s">
        <v>9</v>
      </c>
      <c r="BB32" s="414"/>
      <c r="BC32" s="406"/>
      <c r="BD32" s="407"/>
      <c r="BE32" s="407"/>
      <c r="BF32" s="407"/>
      <c r="BG32" s="407"/>
      <c r="BH32" s="407"/>
      <c r="BI32" s="407"/>
      <c r="BJ32" s="407"/>
      <c r="BK32" s="407" t="s">
        <v>10</v>
      </c>
      <c r="BL32" s="407"/>
      <c r="BM32" s="430"/>
      <c r="BN32" s="407"/>
      <c r="BO32" s="407"/>
      <c r="BP32" s="407"/>
      <c r="BQ32" s="407"/>
      <c r="BR32" s="407"/>
      <c r="BS32" s="407"/>
      <c r="BT32" s="407"/>
      <c r="BU32" s="407" t="s">
        <v>12</v>
      </c>
      <c r="BV32" s="73"/>
      <c r="BW32" s="155"/>
      <c r="BX32" s="406"/>
      <c r="BY32" s="46"/>
      <c r="BZ32" s="407"/>
      <c r="CA32" s="46"/>
      <c r="CB32" s="249"/>
      <c r="CC32" s="46"/>
      <c r="CD32" s="407"/>
      <c r="CE32" s="407" t="s">
        <v>78</v>
      </c>
      <c r="CF32" s="46"/>
      <c r="CG32" s="249"/>
      <c r="CH32" s="407"/>
      <c r="CI32" s="46"/>
      <c r="CJ32" s="407"/>
      <c r="CK32" s="46"/>
      <c r="CL32" s="46"/>
      <c r="CM32" s="46"/>
      <c r="CN32" s="4"/>
      <c r="CO32" s="46"/>
      <c r="CP32" s="46"/>
      <c r="CQ32" s="26" t="s">
        <v>104</v>
      </c>
      <c r="CR32" s="407"/>
      <c r="CS32" s="414"/>
      <c r="CT32" s="406"/>
      <c r="CU32" s="182" t="s">
        <v>27</v>
      </c>
      <c r="CV32" s="33"/>
      <c r="CW32" s="33"/>
      <c r="CX32" s="184"/>
      <c r="CY32" s="269"/>
      <c r="CZ32" s="511"/>
      <c r="DA32" s="511"/>
      <c r="DB32" s="33"/>
      <c r="DC32" s="73"/>
      <c r="DD32" s="73"/>
      <c r="DE32" s="33"/>
      <c r="DF32" s="33"/>
      <c r="DG32" s="33"/>
      <c r="DH32" s="33"/>
      <c r="DI32" s="33"/>
      <c r="DJ32" s="44"/>
      <c r="DK32" s="167">
        <f>(COUNTA(J32:AU32)+COUNTA(CV32:CX32)+ COUNTA(AV32:CP32)+COUNTA(CT32))*3</f>
        <v>24</v>
      </c>
      <c r="DL32" s="151">
        <v>24</v>
      </c>
      <c r="DM32" s="151">
        <f t="shared" si="1"/>
        <v>48</v>
      </c>
      <c r="DN32" s="237"/>
    </row>
    <row r="33" spans="1:118" ht="15.75" x14ac:dyDescent="0.25">
      <c r="A33" s="152">
        <v>3496</v>
      </c>
      <c r="B33" s="136" t="s">
        <v>93</v>
      </c>
      <c r="C33" s="270" t="s">
        <v>135</v>
      </c>
      <c r="D33" s="90" t="s">
        <v>14</v>
      </c>
      <c r="E33" s="260"/>
      <c r="F33" s="247"/>
      <c r="G33" s="247"/>
      <c r="H33" s="247"/>
      <c r="I33" s="265"/>
      <c r="J33" s="415"/>
      <c r="K33" s="416"/>
      <c r="L33" s="416" t="s">
        <v>172</v>
      </c>
      <c r="M33" s="416"/>
      <c r="N33" s="416"/>
      <c r="O33" s="416"/>
      <c r="P33" s="416"/>
      <c r="Q33" s="416"/>
      <c r="R33" s="416"/>
      <c r="S33" s="416"/>
      <c r="T33" s="247"/>
      <c r="U33" s="416"/>
      <c r="V33" s="416" t="s">
        <v>4</v>
      </c>
      <c r="W33" s="416"/>
      <c r="X33" s="416"/>
      <c r="Y33" s="416"/>
      <c r="Z33" s="416"/>
      <c r="AA33" s="416"/>
      <c r="AB33" s="416"/>
      <c r="AC33" s="416"/>
      <c r="AD33" s="416"/>
      <c r="AE33" s="416"/>
      <c r="AF33" s="417" t="s">
        <v>6</v>
      </c>
      <c r="AG33" s="415"/>
      <c r="AH33" s="416"/>
      <c r="AI33" s="416"/>
      <c r="AJ33" s="419"/>
      <c r="AK33" s="416"/>
      <c r="AL33" s="416"/>
      <c r="AM33" s="416"/>
      <c r="AN33" s="416"/>
      <c r="AO33" s="416"/>
      <c r="AP33" s="416" t="s">
        <v>8</v>
      </c>
      <c r="AQ33" s="416"/>
      <c r="AR33" s="416"/>
      <c r="AS33" s="416"/>
      <c r="AT33" s="416"/>
      <c r="AU33" s="416"/>
      <c r="AV33" s="416"/>
      <c r="AW33" s="416"/>
      <c r="AX33" s="416"/>
      <c r="AY33" s="416"/>
      <c r="AZ33" s="416" t="s">
        <v>9</v>
      </c>
      <c r="BA33" s="416"/>
      <c r="BB33" s="417"/>
      <c r="BC33" s="415"/>
      <c r="BD33" s="416"/>
      <c r="BE33" s="416"/>
      <c r="BF33" s="416"/>
      <c r="BG33" s="416"/>
      <c r="BH33" s="416"/>
      <c r="BI33" s="416"/>
      <c r="BJ33" s="416" t="s">
        <v>10</v>
      </c>
      <c r="BK33" s="416"/>
      <c r="BL33" s="416"/>
      <c r="BM33" s="397"/>
      <c r="BN33" s="416"/>
      <c r="BO33" s="416"/>
      <c r="BP33" s="416"/>
      <c r="BQ33" s="416"/>
      <c r="BR33" s="416"/>
      <c r="BS33" s="416"/>
      <c r="BT33" s="416" t="s">
        <v>12</v>
      </c>
      <c r="BU33" s="416"/>
      <c r="BV33" s="18"/>
      <c r="BW33" s="67"/>
      <c r="BX33" s="66"/>
      <c r="BY33" s="416"/>
      <c r="BZ33" s="18"/>
      <c r="CA33" s="416"/>
      <c r="CB33" s="247"/>
      <c r="CC33" s="18"/>
      <c r="CD33" s="416" t="s">
        <v>78</v>
      </c>
      <c r="CE33" s="416"/>
      <c r="CF33" s="416"/>
      <c r="CG33" s="247"/>
      <c r="CH33" s="416"/>
      <c r="CI33" s="416"/>
      <c r="CJ33" s="416"/>
      <c r="CK33" s="416"/>
      <c r="CL33" s="416"/>
      <c r="CM33" s="416"/>
      <c r="CN33" s="419"/>
      <c r="CO33" s="416"/>
      <c r="CP33" s="419"/>
      <c r="CQ33" s="434" t="s">
        <v>104</v>
      </c>
      <c r="CR33" s="419"/>
      <c r="CS33" s="417"/>
      <c r="CT33" s="415"/>
      <c r="CU33" s="434" t="s">
        <v>27</v>
      </c>
      <c r="CV33" s="35"/>
      <c r="CW33" s="35"/>
      <c r="CX33" s="183"/>
      <c r="CY33" s="247"/>
      <c r="CZ33" s="514"/>
      <c r="DA33" s="514"/>
      <c r="DB33" s="35"/>
      <c r="DC33" s="419"/>
      <c r="DD33" s="419"/>
      <c r="DE33" s="35"/>
      <c r="DF33" s="35"/>
      <c r="DG33" s="35"/>
      <c r="DH33" s="35"/>
      <c r="DI33" s="35"/>
      <c r="DJ33" s="45"/>
      <c r="DK33" s="508">
        <f>(COUNTA(J33:AU33)+COUNTA(CV33:CX33)+ COUNTA(AV33:CP33)+COUNTA(CT33))*3</f>
        <v>24</v>
      </c>
      <c r="DL33" s="141">
        <v>24</v>
      </c>
      <c r="DM33" s="141">
        <f t="shared" si="1"/>
        <v>48</v>
      </c>
      <c r="DN33" s="237"/>
    </row>
    <row r="34" spans="1:118" ht="15.75" x14ac:dyDescent="0.2">
      <c r="A34" s="152">
        <v>3496</v>
      </c>
      <c r="B34" s="136" t="s">
        <v>133</v>
      </c>
      <c r="C34" s="270" t="s">
        <v>134</v>
      </c>
      <c r="D34" s="90" t="s">
        <v>14</v>
      </c>
      <c r="E34" s="260"/>
      <c r="F34" s="247"/>
      <c r="G34" s="247"/>
      <c r="H34" s="247"/>
      <c r="I34" s="265"/>
      <c r="J34" s="415"/>
      <c r="K34" s="416"/>
      <c r="L34" s="416"/>
      <c r="M34" s="416"/>
      <c r="N34" s="416"/>
      <c r="O34" s="416"/>
      <c r="P34" s="416"/>
      <c r="Q34" s="416" t="s">
        <v>172</v>
      </c>
      <c r="R34" s="416"/>
      <c r="S34" s="416"/>
      <c r="T34" s="247"/>
      <c r="U34" s="416"/>
      <c r="V34" s="416"/>
      <c r="W34" s="416"/>
      <c r="X34" s="416"/>
      <c r="Y34" s="416"/>
      <c r="Z34" s="416"/>
      <c r="AA34" s="416" t="s">
        <v>4</v>
      </c>
      <c r="AB34" s="416"/>
      <c r="AC34" s="416"/>
      <c r="AD34" s="416"/>
      <c r="AE34" s="416"/>
      <c r="AF34" s="95"/>
      <c r="AG34" s="415"/>
      <c r="AH34" s="416"/>
      <c r="AI34" s="416"/>
      <c r="AJ34" s="416"/>
      <c r="AK34" s="416" t="s">
        <v>6</v>
      </c>
      <c r="AL34" s="416"/>
      <c r="AM34" s="416"/>
      <c r="AN34" s="416"/>
      <c r="AO34" s="419"/>
      <c r="AP34" s="419"/>
      <c r="AQ34" s="416"/>
      <c r="AR34" s="416"/>
      <c r="AS34" s="416"/>
      <c r="AT34" s="416"/>
      <c r="AU34" s="416" t="s">
        <v>8</v>
      </c>
      <c r="AV34" s="416"/>
      <c r="AW34" s="416"/>
      <c r="AX34" s="416"/>
      <c r="AY34" s="416"/>
      <c r="AZ34" s="416"/>
      <c r="BA34" s="416"/>
      <c r="BB34" s="417"/>
      <c r="BC34" s="415"/>
      <c r="BD34" s="416"/>
      <c r="BE34" s="416" t="s">
        <v>9</v>
      </c>
      <c r="BF34" s="416"/>
      <c r="BG34" s="416"/>
      <c r="BH34" s="416"/>
      <c r="BI34" s="416"/>
      <c r="BJ34" s="416"/>
      <c r="BK34" s="416"/>
      <c r="BL34" s="416"/>
      <c r="BM34" s="397"/>
      <c r="BN34" s="416"/>
      <c r="BO34" s="416" t="s">
        <v>10</v>
      </c>
      <c r="BP34" s="416"/>
      <c r="BQ34" s="416"/>
      <c r="BR34" s="416"/>
      <c r="BS34" s="416"/>
      <c r="BT34" s="416"/>
      <c r="BU34" s="416"/>
      <c r="BV34" s="416"/>
      <c r="BW34" s="417"/>
      <c r="BX34" s="415"/>
      <c r="BY34" s="416" t="s">
        <v>12</v>
      </c>
      <c r="BZ34" s="416"/>
      <c r="CA34" s="416"/>
      <c r="CB34" s="247"/>
      <c r="CC34" s="416"/>
      <c r="CD34" s="419"/>
      <c r="CE34" s="416"/>
      <c r="CF34" s="416"/>
      <c r="CG34" s="247"/>
      <c r="CH34" s="416"/>
      <c r="CI34" s="416" t="s">
        <v>78</v>
      </c>
      <c r="CJ34" s="416"/>
      <c r="CK34" s="416"/>
      <c r="CL34" s="416"/>
      <c r="CM34" s="416"/>
      <c r="CN34" s="419"/>
      <c r="CO34" s="419"/>
      <c r="CP34" s="416"/>
      <c r="CQ34" s="434" t="s">
        <v>104</v>
      </c>
      <c r="CR34" s="416"/>
      <c r="CS34" s="95"/>
      <c r="CT34" s="75"/>
      <c r="CU34" s="180" t="s">
        <v>27</v>
      </c>
      <c r="CV34" s="35"/>
      <c r="CW34" s="416"/>
      <c r="CX34" s="183"/>
      <c r="CY34" s="247"/>
      <c r="CZ34" s="514"/>
      <c r="DA34" s="514"/>
      <c r="DB34" s="35"/>
      <c r="DC34" s="419"/>
      <c r="DD34" s="419"/>
      <c r="DE34" s="35"/>
      <c r="DF34" s="35"/>
      <c r="DG34" s="35"/>
      <c r="DH34" s="35"/>
      <c r="DI34" s="35"/>
      <c r="DJ34" s="45"/>
      <c r="DK34" s="508">
        <f>(COUNTA(J34:AU34)+COUNTA(CV34:CX34)+ COUNTA(AV34:CP34)+COUNTA(CT34))*3</f>
        <v>24</v>
      </c>
      <c r="DL34" s="141">
        <v>24</v>
      </c>
      <c r="DM34" s="141">
        <f t="shared" si="1"/>
        <v>48</v>
      </c>
    </row>
    <row r="35" spans="1:118" ht="15.75" x14ac:dyDescent="0.2">
      <c r="A35" s="152">
        <v>3496</v>
      </c>
      <c r="B35" s="136" t="s">
        <v>136</v>
      </c>
      <c r="C35" s="270" t="s">
        <v>101</v>
      </c>
      <c r="D35" s="90" t="s">
        <v>14</v>
      </c>
      <c r="E35" s="260"/>
      <c r="F35" s="247"/>
      <c r="G35" s="247"/>
      <c r="H35" s="247"/>
      <c r="I35" s="265"/>
      <c r="J35" s="415"/>
      <c r="K35" s="416"/>
      <c r="L35" s="416"/>
      <c r="M35" s="416"/>
      <c r="N35" s="416" t="s">
        <v>172</v>
      </c>
      <c r="O35" s="416"/>
      <c r="P35" s="416"/>
      <c r="Q35" s="416"/>
      <c r="R35" s="416"/>
      <c r="S35" s="416"/>
      <c r="T35" s="247"/>
      <c r="U35" s="416"/>
      <c r="V35" s="416"/>
      <c r="W35" s="419"/>
      <c r="X35" s="416" t="s">
        <v>4</v>
      </c>
      <c r="Y35" s="419"/>
      <c r="Z35" s="416"/>
      <c r="AA35" s="416"/>
      <c r="AB35" s="416"/>
      <c r="AC35" s="416"/>
      <c r="AD35" s="416"/>
      <c r="AE35" s="416"/>
      <c r="AF35" s="95"/>
      <c r="AG35" s="75"/>
      <c r="AH35" s="416" t="s">
        <v>6</v>
      </c>
      <c r="AI35" s="419"/>
      <c r="AJ35" s="416"/>
      <c r="AK35" s="416"/>
      <c r="AL35" s="416"/>
      <c r="AM35" s="416"/>
      <c r="AN35" s="416"/>
      <c r="AO35" s="416"/>
      <c r="AP35" s="416"/>
      <c r="AQ35" s="416"/>
      <c r="AR35" s="416" t="s">
        <v>8</v>
      </c>
      <c r="AS35" s="416"/>
      <c r="AT35" s="416"/>
      <c r="AU35" s="416"/>
      <c r="AV35" s="416"/>
      <c r="AW35" s="416"/>
      <c r="AX35" s="416"/>
      <c r="AY35" s="416"/>
      <c r="AZ35" s="416"/>
      <c r="BA35" s="416"/>
      <c r="BB35" s="417" t="s">
        <v>9</v>
      </c>
      <c r="BC35" s="415"/>
      <c r="BD35" s="416"/>
      <c r="BE35" s="416"/>
      <c r="BF35" s="416"/>
      <c r="BG35" s="416"/>
      <c r="BH35" s="416"/>
      <c r="BI35" s="416"/>
      <c r="BJ35" s="416"/>
      <c r="BK35" s="416"/>
      <c r="BL35" s="416" t="s">
        <v>10</v>
      </c>
      <c r="BM35" s="397"/>
      <c r="BN35" s="416"/>
      <c r="BO35" s="416"/>
      <c r="BP35" s="419"/>
      <c r="BQ35" s="419"/>
      <c r="BR35" s="419"/>
      <c r="BS35" s="416"/>
      <c r="BT35" s="419"/>
      <c r="BU35" s="419"/>
      <c r="BV35" s="416" t="s">
        <v>12</v>
      </c>
      <c r="BW35" s="95"/>
      <c r="BX35" s="75"/>
      <c r="BY35" s="416"/>
      <c r="BZ35" s="18"/>
      <c r="CA35" s="18"/>
      <c r="CB35" s="250"/>
      <c r="CC35" s="416"/>
      <c r="CD35" s="18"/>
      <c r="CE35" s="18"/>
      <c r="CF35" s="416" t="s">
        <v>78</v>
      </c>
      <c r="CG35" s="250"/>
      <c r="CH35" s="18"/>
      <c r="CI35" s="416"/>
      <c r="CJ35" s="416"/>
      <c r="CK35" s="416"/>
      <c r="CL35" s="416"/>
      <c r="CM35" s="416"/>
      <c r="CN35" s="419"/>
      <c r="CO35" s="419"/>
      <c r="CP35" s="419"/>
      <c r="CQ35" s="434" t="s">
        <v>104</v>
      </c>
      <c r="CR35" s="419"/>
      <c r="CS35" s="417"/>
      <c r="CT35" s="75"/>
      <c r="CU35" s="180" t="s">
        <v>27</v>
      </c>
      <c r="CV35" s="35"/>
      <c r="CW35" s="35"/>
      <c r="CX35" s="183"/>
      <c r="CY35" s="247"/>
      <c r="CZ35" s="514"/>
      <c r="DA35" s="514"/>
      <c r="DB35" s="35"/>
      <c r="DC35" s="419"/>
      <c r="DD35" s="419"/>
      <c r="DE35" s="35"/>
      <c r="DF35" s="35"/>
      <c r="DG35" s="35"/>
      <c r="DH35" s="35"/>
      <c r="DI35" s="35"/>
      <c r="DJ35" s="45"/>
      <c r="DK35" s="508">
        <f>(COUNTA(J35:AU35)+COUNTA(CV35:CX35)+ COUNTA(AV35:CP35)+COUNTA(CT35))*3</f>
        <v>24</v>
      </c>
      <c r="DL35" s="141">
        <v>24</v>
      </c>
      <c r="DM35" s="141">
        <f t="shared" si="1"/>
        <v>48</v>
      </c>
    </row>
    <row r="36" spans="1:118" ht="15.75" x14ac:dyDescent="0.2">
      <c r="A36" s="152">
        <v>3496</v>
      </c>
      <c r="B36" s="136" t="s">
        <v>137</v>
      </c>
      <c r="C36" s="270" t="s">
        <v>30</v>
      </c>
      <c r="D36" s="90" t="s">
        <v>14</v>
      </c>
      <c r="E36" s="260"/>
      <c r="F36" s="247"/>
      <c r="G36" s="247"/>
      <c r="H36" s="247"/>
      <c r="I36" s="265"/>
      <c r="J36" s="415"/>
      <c r="K36" s="416"/>
      <c r="L36" s="416"/>
      <c r="M36" s="416"/>
      <c r="N36" s="416"/>
      <c r="O36" s="416"/>
      <c r="P36" s="416"/>
      <c r="Q36" s="416"/>
      <c r="R36" s="416" t="s">
        <v>172</v>
      </c>
      <c r="S36" s="416"/>
      <c r="T36" s="247"/>
      <c r="U36" s="416"/>
      <c r="V36" s="416"/>
      <c r="W36" s="17"/>
      <c r="X36" s="419"/>
      <c r="Y36" s="419"/>
      <c r="Z36" s="416"/>
      <c r="AA36" s="416"/>
      <c r="AB36" s="416" t="s">
        <v>4</v>
      </c>
      <c r="AC36" s="416"/>
      <c r="AD36" s="416"/>
      <c r="AE36" s="416"/>
      <c r="AF36" s="417"/>
      <c r="AG36" s="415"/>
      <c r="AH36" s="416"/>
      <c r="AI36" s="416"/>
      <c r="AJ36" s="416"/>
      <c r="AK36" s="416"/>
      <c r="AL36" s="416" t="s">
        <v>6</v>
      </c>
      <c r="AM36" s="416"/>
      <c r="AN36" s="416"/>
      <c r="AO36" s="416"/>
      <c r="AP36" s="416"/>
      <c r="AQ36" s="416"/>
      <c r="AR36" s="416"/>
      <c r="AS36" s="416"/>
      <c r="AT36" s="416"/>
      <c r="AU36" s="416"/>
      <c r="AV36" s="416" t="s">
        <v>8</v>
      </c>
      <c r="AW36" s="416"/>
      <c r="AX36" s="416"/>
      <c r="AY36" s="416"/>
      <c r="AZ36" s="416"/>
      <c r="BA36" s="416"/>
      <c r="BB36" s="417"/>
      <c r="BC36" s="415"/>
      <c r="BD36" s="416"/>
      <c r="BE36" s="416"/>
      <c r="BF36" s="416" t="s">
        <v>9</v>
      </c>
      <c r="BG36" s="416"/>
      <c r="BH36" s="416"/>
      <c r="BI36" s="416"/>
      <c r="BJ36" s="416"/>
      <c r="BK36" s="416"/>
      <c r="BL36" s="416"/>
      <c r="BM36" s="397"/>
      <c r="BN36" s="416"/>
      <c r="BO36" s="416"/>
      <c r="BP36" s="416" t="s">
        <v>10</v>
      </c>
      <c r="BQ36" s="416"/>
      <c r="BR36" s="416"/>
      <c r="BS36" s="416"/>
      <c r="BT36" s="416"/>
      <c r="BU36" s="419"/>
      <c r="BV36" s="419"/>
      <c r="BW36" s="95"/>
      <c r="BX36" s="415"/>
      <c r="BY36" s="416"/>
      <c r="BZ36" s="416" t="s">
        <v>12</v>
      </c>
      <c r="CA36" s="18"/>
      <c r="CB36" s="250"/>
      <c r="CC36" s="18"/>
      <c r="CD36" s="416"/>
      <c r="CE36" s="18"/>
      <c r="CF36" s="18"/>
      <c r="CG36" s="250"/>
      <c r="CH36" s="18"/>
      <c r="CI36" s="18"/>
      <c r="CJ36" s="416" t="s">
        <v>78</v>
      </c>
      <c r="CK36" s="18"/>
      <c r="CL36" s="18"/>
      <c r="CM36" s="18"/>
      <c r="CN36" s="416"/>
      <c r="CO36" s="18"/>
      <c r="CP36" s="18"/>
      <c r="CQ36" s="434" t="s">
        <v>104</v>
      </c>
      <c r="CR36" s="419"/>
      <c r="CS36" s="67"/>
      <c r="CT36" s="66"/>
      <c r="CU36" s="180" t="s">
        <v>27</v>
      </c>
      <c r="CV36" s="35"/>
      <c r="CW36" s="35"/>
      <c r="CX36" s="183"/>
      <c r="CY36" s="247"/>
      <c r="CZ36" s="514"/>
      <c r="DA36" s="514"/>
      <c r="DB36" s="35"/>
      <c r="DC36" s="416"/>
      <c r="DD36" s="419"/>
      <c r="DE36" s="35"/>
      <c r="DF36" s="35"/>
      <c r="DG36" s="35"/>
      <c r="DH36" s="35"/>
      <c r="DI36" s="35"/>
      <c r="DJ36" s="45"/>
      <c r="DK36" s="508">
        <f>(COUNTA(J36:AU36)+COUNTA(CV36:CX36)+ COUNTA(AV36:CP36)+COUNTA(CT36))*3</f>
        <v>24</v>
      </c>
      <c r="DL36" s="141">
        <v>24</v>
      </c>
      <c r="DM36" s="141">
        <f t="shared" si="1"/>
        <v>48</v>
      </c>
    </row>
    <row r="37" spans="1:118" ht="16.5" thickBot="1" x14ac:dyDescent="0.25">
      <c r="A37" s="153">
        <v>3496</v>
      </c>
      <c r="B37" s="153" t="s">
        <v>138</v>
      </c>
      <c r="C37" s="235" t="s">
        <v>139</v>
      </c>
      <c r="D37" s="91" t="s">
        <v>20</v>
      </c>
      <c r="E37" s="261"/>
      <c r="F37" s="255"/>
      <c r="G37" s="255"/>
      <c r="H37" s="255"/>
      <c r="I37" s="266"/>
      <c r="J37" s="408"/>
      <c r="K37" s="409"/>
      <c r="L37" s="409"/>
      <c r="M37" s="409"/>
      <c r="N37" s="409"/>
      <c r="O37" s="409"/>
      <c r="P37" s="409"/>
      <c r="Q37" s="409"/>
      <c r="R37" s="409"/>
      <c r="S37" s="409" t="s">
        <v>172</v>
      </c>
      <c r="T37" s="255"/>
      <c r="U37" s="409"/>
      <c r="V37" s="409"/>
      <c r="W37" s="409"/>
      <c r="X37" s="409"/>
      <c r="Y37" s="409"/>
      <c r="Z37" s="409"/>
      <c r="AA37" s="409"/>
      <c r="AB37" s="409"/>
      <c r="AC37" s="409" t="s">
        <v>4</v>
      </c>
      <c r="AD37" s="409"/>
      <c r="AE37" s="409"/>
      <c r="AF37" s="279"/>
      <c r="AG37" s="203"/>
      <c r="AH37" s="409"/>
      <c r="AI37" s="28"/>
      <c r="AJ37" s="409"/>
      <c r="AK37" s="409"/>
      <c r="AL37" s="28"/>
      <c r="AM37" s="409" t="s">
        <v>6</v>
      </c>
      <c r="AN37" s="409"/>
      <c r="AO37" s="409"/>
      <c r="AP37" s="28"/>
      <c r="AQ37" s="28"/>
      <c r="AR37" s="409"/>
      <c r="AS37" s="28"/>
      <c r="AT37" s="409"/>
      <c r="AU37" s="409"/>
      <c r="AV37" s="409"/>
      <c r="AW37" s="409" t="s">
        <v>8</v>
      </c>
      <c r="AX37" s="409"/>
      <c r="AY37" s="409"/>
      <c r="AZ37" s="409"/>
      <c r="BA37" s="409"/>
      <c r="BB37" s="96"/>
      <c r="BC37" s="408"/>
      <c r="BD37" s="409"/>
      <c r="BE37" s="409"/>
      <c r="BF37" s="409"/>
      <c r="BG37" s="409" t="s">
        <v>9</v>
      </c>
      <c r="BH37" s="409"/>
      <c r="BI37" s="409"/>
      <c r="BJ37" s="409"/>
      <c r="BK37" s="409"/>
      <c r="BL37" s="409"/>
      <c r="BM37" s="398"/>
      <c r="BN37" s="409"/>
      <c r="BO37" s="409"/>
      <c r="BP37" s="409"/>
      <c r="BQ37" s="409" t="s">
        <v>10</v>
      </c>
      <c r="BR37" s="409"/>
      <c r="BS37" s="409"/>
      <c r="BT37" s="409"/>
      <c r="BU37" s="409"/>
      <c r="BV37" s="409"/>
      <c r="BW37" s="96"/>
      <c r="BX37" s="408"/>
      <c r="BY37" s="409"/>
      <c r="BZ37" s="409"/>
      <c r="CA37" s="409" t="s">
        <v>12</v>
      </c>
      <c r="CB37" s="255"/>
      <c r="CC37" s="409"/>
      <c r="CD37" s="28"/>
      <c r="CE37" s="28"/>
      <c r="CF37" s="409"/>
      <c r="CG37" s="262"/>
      <c r="CH37" s="28"/>
      <c r="CI37" s="409"/>
      <c r="CJ37" s="28"/>
      <c r="CK37" s="409" t="s">
        <v>78</v>
      </c>
      <c r="CL37" s="409"/>
      <c r="CM37" s="409"/>
      <c r="CN37" s="68"/>
      <c r="CO37" s="68"/>
      <c r="CP37" s="409"/>
      <c r="CQ37" s="83" t="s">
        <v>104</v>
      </c>
      <c r="CR37" s="28"/>
      <c r="CS37" s="230"/>
      <c r="CT37" s="369"/>
      <c r="CU37" s="83" t="s">
        <v>27</v>
      </c>
      <c r="CV37" s="409"/>
      <c r="CW37" s="360"/>
      <c r="CX37" s="204"/>
      <c r="CY37" s="262"/>
      <c r="CZ37" s="409"/>
      <c r="DA37" s="409"/>
      <c r="DB37" s="37"/>
      <c r="DC37" s="28"/>
      <c r="DD37" s="28"/>
      <c r="DE37" s="37"/>
      <c r="DF37" s="37"/>
      <c r="DG37" s="37"/>
      <c r="DH37" s="37"/>
      <c r="DI37" s="37"/>
      <c r="DJ37" s="287"/>
      <c r="DK37" s="497">
        <f>(COUNTA(J37:AU37)+COUNTA(CV37:CX37)+ COUNTA(AV37:CP37)+COUNTA(CT37))*2</f>
        <v>16</v>
      </c>
      <c r="DL37" s="504">
        <v>22</v>
      </c>
      <c r="DM37" s="504">
        <f t="shared" si="1"/>
        <v>38</v>
      </c>
    </row>
    <row r="38" spans="1:118" ht="15.75" x14ac:dyDescent="0.25">
      <c r="A38" s="151">
        <v>4496</v>
      </c>
      <c r="B38" s="343" t="s">
        <v>174</v>
      </c>
      <c r="C38" s="14" t="s">
        <v>34</v>
      </c>
      <c r="D38" s="89" t="s">
        <v>14</v>
      </c>
      <c r="E38" s="263"/>
      <c r="F38" s="246"/>
      <c r="G38" s="246"/>
      <c r="H38" s="246"/>
      <c r="I38" s="264"/>
      <c r="J38" s="406"/>
      <c r="K38" s="407"/>
      <c r="L38" s="407" t="s">
        <v>172</v>
      </c>
      <c r="M38" s="407"/>
      <c r="N38" s="407"/>
      <c r="O38" s="407"/>
      <c r="P38" s="407"/>
      <c r="Q38" s="407"/>
      <c r="R38" s="407"/>
      <c r="S38" s="407"/>
      <c r="T38" s="246"/>
      <c r="U38" s="407"/>
      <c r="V38" s="407" t="s">
        <v>4</v>
      </c>
      <c r="W38" s="407"/>
      <c r="X38" s="407"/>
      <c r="Y38" s="407"/>
      <c r="Z38" s="407"/>
      <c r="AA38" s="407"/>
      <c r="AB38" s="407"/>
      <c r="AC38" s="73"/>
      <c r="AD38" s="73"/>
      <c r="AE38" s="73"/>
      <c r="AF38" s="414" t="s">
        <v>6</v>
      </c>
      <c r="AG38" s="192"/>
      <c r="AH38" s="73"/>
      <c r="AI38" s="73"/>
      <c r="AJ38" s="407"/>
      <c r="AK38" s="407"/>
      <c r="AL38" s="407"/>
      <c r="AM38" s="407"/>
      <c r="AN38" s="407"/>
      <c r="AO38" s="407"/>
      <c r="AP38" s="407" t="s">
        <v>8</v>
      </c>
      <c r="AQ38" s="407"/>
      <c r="AR38" s="407"/>
      <c r="AS38" s="407"/>
      <c r="AT38" s="407"/>
      <c r="AU38" s="407"/>
      <c r="AV38" s="407"/>
      <c r="AW38" s="407"/>
      <c r="AX38" s="407"/>
      <c r="AY38" s="407"/>
      <c r="AZ38" s="407" t="s">
        <v>9</v>
      </c>
      <c r="BA38" s="407"/>
      <c r="BB38" s="414"/>
      <c r="BC38" s="406"/>
      <c r="BD38" s="407"/>
      <c r="BE38" s="407"/>
      <c r="BF38" s="407"/>
      <c r="BG38" s="407"/>
      <c r="BH38" s="407"/>
      <c r="BI38" s="407"/>
      <c r="BJ38" s="407" t="s">
        <v>10</v>
      </c>
      <c r="BK38" s="407"/>
      <c r="BL38" s="407"/>
      <c r="BM38" s="430"/>
      <c r="BN38" s="407"/>
      <c r="BO38" s="407"/>
      <c r="BP38" s="407"/>
      <c r="BQ38" s="407"/>
      <c r="BR38" s="407"/>
      <c r="BS38" s="407"/>
      <c r="BT38" s="407" t="s">
        <v>12</v>
      </c>
      <c r="BU38" s="73"/>
      <c r="BV38" s="73"/>
      <c r="BW38" s="155"/>
      <c r="BX38" s="406"/>
      <c r="BY38" s="46"/>
      <c r="BZ38" s="407"/>
      <c r="CA38" s="46"/>
      <c r="CB38" s="249"/>
      <c r="CC38" s="46"/>
      <c r="CD38" s="407" t="s">
        <v>78</v>
      </c>
      <c r="CE38" s="46"/>
      <c r="CF38" s="46"/>
      <c r="CG38" s="249"/>
      <c r="CH38" s="407"/>
      <c r="CI38" s="46"/>
      <c r="CJ38" s="407"/>
      <c r="CK38" s="46"/>
      <c r="CL38" s="46"/>
      <c r="CM38" s="46"/>
      <c r="CN38" s="4"/>
      <c r="CO38" s="46"/>
      <c r="CP38" s="46"/>
      <c r="CQ38" s="26" t="s">
        <v>104</v>
      </c>
      <c r="CR38" s="511"/>
      <c r="CS38" s="512"/>
      <c r="CT38" s="510"/>
      <c r="CU38" s="182" t="s">
        <v>27</v>
      </c>
      <c r="CV38" s="33"/>
      <c r="CW38" s="33"/>
      <c r="CX38" s="184"/>
      <c r="CY38" s="269"/>
      <c r="CZ38" s="511"/>
      <c r="DA38" s="511"/>
      <c r="DB38" s="33"/>
      <c r="DC38" s="73"/>
      <c r="DD38" s="73"/>
      <c r="DE38" s="33"/>
      <c r="DF38" s="33"/>
      <c r="DG38" s="33"/>
      <c r="DH38" s="33"/>
      <c r="DI38" s="33"/>
      <c r="DJ38" s="44"/>
      <c r="DK38" s="167">
        <f>(COUNTA(J38:AU38)+COUNTA(CV38:CX38)+ COUNTA(AV38:CP38)+COUNTA(CT38))*3</f>
        <v>24</v>
      </c>
      <c r="DL38" s="151">
        <v>24</v>
      </c>
      <c r="DM38" s="151">
        <f t="shared" si="1"/>
        <v>48</v>
      </c>
    </row>
    <row r="39" spans="1:118" ht="15.75" x14ac:dyDescent="0.2">
      <c r="A39" s="152">
        <v>4496</v>
      </c>
      <c r="B39" s="136" t="s">
        <v>173</v>
      </c>
      <c r="C39" s="270" t="s">
        <v>29</v>
      </c>
      <c r="D39" s="90" t="s">
        <v>14</v>
      </c>
      <c r="E39" s="260"/>
      <c r="F39" s="247"/>
      <c r="G39" s="247"/>
      <c r="H39" s="247"/>
      <c r="I39" s="265"/>
      <c r="J39" s="415"/>
      <c r="K39" s="416"/>
      <c r="L39" s="416"/>
      <c r="M39" s="416"/>
      <c r="N39" s="416"/>
      <c r="O39" s="416"/>
      <c r="P39" s="416"/>
      <c r="Q39" s="416" t="s">
        <v>172</v>
      </c>
      <c r="R39" s="416"/>
      <c r="S39" s="416"/>
      <c r="T39" s="247"/>
      <c r="U39" s="416"/>
      <c r="V39" s="416"/>
      <c r="W39" s="416"/>
      <c r="X39" s="416"/>
      <c r="Y39" s="416"/>
      <c r="Z39" s="416"/>
      <c r="AA39" s="416" t="s">
        <v>4</v>
      </c>
      <c r="AB39" s="416"/>
      <c r="AC39" s="416"/>
      <c r="AD39" s="416"/>
      <c r="AE39" s="416"/>
      <c r="AF39" s="417"/>
      <c r="AG39" s="415"/>
      <c r="AH39" s="416"/>
      <c r="AI39" s="416"/>
      <c r="AJ39" s="419"/>
      <c r="AK39" s="416" t="s">
        <v>6</v>
      </c>
      <c r="AL39" s="416"/>
      <c r="AM39" s="416"/>
      <c r="AN39" s="416"/>
      <c r="AO39" s="416"/>
      <c r="AP39" s="416"/>
      <c r="AQ39" s="416"/>
      <c r="AR39" s="416"/>
      <c r="AS39" s="416"/>
      <c r="AT39" s="416"/>
      <c r="AU39" s="416" t="s">
        <v>8</v>
      </c>
      <c r="AV39" s="416"/>
      <c r="AW39" s="416"/>
      <c r="AX39" s="416"/>
      <c r="AY39" s="416"/>
      <c r="AZ39" s="416"/>
      <c r="BA39" s="416"/>
      <c r="BB39" s="417"/>
      <c r="BC39" s="415"/>
      <c r="BD39" s="416"/>
      <c r="BE39" s="416" t="s">
        <v>9</v>
      </c>
      <c r="BF39" s="416"/>
      <c r="BG39" s="416"/>
      <c r="BH39" s="416"/>
      <c r="BI39" s="416"/>
      <c r="BJ39" s="416"/>
      <c r="BK39" s="416"/>
      <c r="BL39" s="416"/>
      <c r="BM39" s="397"/>
      <c r="BN39" s="416"/>
      <c r="BO39" s="416" t="s">
        <v>10</v>
      </c>
      <c r="BP39" s="416"/>
      <c r="BQ39" s="416"/>
      <c r="BR39" s="416"/>
      <c r="BS39" s="416"/>
      <c r="BT39" s="416"/>
      <c r="BU39" s="416"/>
      <c r="BV39" s="18"/>
      <c r="BW39" s="67"/>
      <c r="BX39" s="66"/>
      <c r="BY39" s="416" t="s">
        <v>12</v>
      </c>
      <c r="BZ39" s="18"/>
      <c r="CA39" s="416"/>
      <c r="CB39" s="247"/>
      <c r="CC39" s="18"/>
      <c r="CD39" s="416"/>
      <c r="CE39" s="416"/>
      <c r="CF39" s="416"/>
      <c r="CG39" s="247"/>
      <c r="CH39" s="416"/>
      <c r="CI39" s="416" t="s">
        <v>78</v>
      </c>
      <c r="CJ39" s="416"/>
      <c r="CK39" s="416"/>
      <c r="CL39" s="416"/>
      <c r="CM39" s="416"/>
      <c r="CN39" s="419"/>
      <c r="CO39" s="416"/>
      <c r="CP39" s="419"/>
      <c r="CQ39" s="434" t="s">
        <v>104</v>
      </c>
      <c r="CR39" s="516"/>
      <c r="CS39" s="515"/>
      <c r="CT39" s="513"/>
      <c r="CU39" s="434" t="s">
        <v>27</v>
      </c>
      <c r="CV39" s="35"/>
      <c r="CW39" s="35"/>
      <c r="CX39" s="183"/>
      <c r="CY39" s="247"/>
      <c r="CZ39" s="514"/>
      <c r="DA39" s="514"/>
      <c r="DB39" s="35"/>
      <c r="DC39" s="419"/>
      <c r="DD39" s="419"/>
      <c r="DE39" s="35"/>
      <c r="DF39" s="35"/>
      <c r="DG39" s="35"/>
      <c r="DH39" s="35"/>
      <c r="DI39" s="35"/>
      <c r="DJ39" s="45"/>
      <c r="DK39" s="508">
        <f>(COUNTA(J39:AU39)+COUNTA(CV39:CX39)+ COUNTA(AV39:CP39)+COUNTA(CT39))*3</f>
        <v>24</v>
      </c>
      <c r="DL39" s="141">
        <v>24</v>
      </c>
      <c r="DM39" s="141">
        <f t="shared" si="1"/>
        <v>48</v>
      </c>
    </row>
    <row r="40" spans="1:118" ht="15.75" x14ac:dyDescent="0.2">
      <c r="A40" s="152">
        <v>4496</v>
      </c>
      <c r="B40" s="136" t="s">
        <v>176</v>
      </c>
      <c r="C40" s="270" t="s">
        <v>92</v>
      </c>
      <c r="D40" s="90" t="s">
        <v>14</v>
      </c>
      <c r="E40" s="260"/>
      <c r="F40" s="247"/>
      <c r="G40" s="247"/>
      <c r="H40" s="247"/>
      <c r="I40" s="265"/>
      <c r="J40" s="415"/>
      <c r="K40" s="416"/>
      <c r="L40" s="416"/>
      <c r="M40" s="416" t="s">
        <v>172</v>
      </c>
      <c r="N40" s="416"/>
      <c r="O40" s="416"/>
      <c r="P40" s="416"/>
      <c r="Q40" s="416"/>
      <c r="R40" s="416"/>
      <c r="S40" s="416"/>
      <c r="T40" s="247"/>
      <c r="U40" s="416"/>
      <c r="V40" s="416"/>
      <c r="W40" s="416" t="s">
        <v>4</v>
      </c>
      <c r="X40" s="416"/>
      <c r="Y40" s="416"/>
      <c r="Z40" s="416"/>
      <c r="AA40" s="416"/>
      <c r="AB40" s="416"/>
      <c r="AC40" s="416"/>
      <c r="AD40" s="416"/>
      <c r="AE40" s="416"/>
      <c r="AF40" s="95"/>
      <c r="AG40" s="415" t="s">
        <v>6</v>
      </c>
      <c r="AH40" s="416"/>
      <c r="AI40" s="416"/>
      <c r="AJ40" s="416"/>
      <c r="AK40" s="419"/>
      <c r="AL40" s="416"/>
      <c r="AM40" s="416"/>
      <c r="AN40" s="416"/>
      <c r="AO40" s="419"/>
      <c r="AP40" s="419"/>
      <c r="AQ40" s="416" t="s">
        <v>8</v>
      </c>
      <c r="AR40" s="416"/>
      <c r="AS40" s="416"/>
      <c r="AT40" s="416"/>
      <c r="AU40" s="416"/>
      <c r="AV40" s="416"/>
      <c r="AW40" s="416"/>
      <c r="AX40" s="416"/>
      <c r="AY40" s="416"/>
      <c r="AZ40" s="416"/>
      <c r="BA40" s="416" t="s">
        <v>9</v>
      </c>
      <c r="BB40" s="417"/>
      <c r="BC40" s="415"/>
      <c r="BD40" s="416"/>
      <c r="BE40" s="416"/>
      <c r="BF40" s="416"/>
      <c r="BG40" s="416"/>
      <c r="BH40" s="416"/>
      <c r="BI40" s="416"/>
      <c r="BJ40" s="416"/>
      <c r="BK40" s="416" t="s">
        <v>10</v>
      </c>
      <c r="BL40" s="416"/>
      <c r="BM40" s="397"/>
      <c r="BN40" s="416"/>
      <c r="BO40" s="416"/>
      <c r="BP40" s="416"/>
      <c r="BQ40" s="416"/>
      <c r="BR40" s="416"/>
      <c r="BS40" s="416"/>
      <c r="BT40" s="416"/>
      <c r="BU40" s="416" t="s">
        <v>12</v>
      </c>
      <c r="BV40" s="416"/>
      <c r="BW40" s="417"/>
      <c r="BX40" s="415"/>
      <c r="BY40" s="416"/>
      <c r="BZ40" s="416"/>
      <c r="CA40" s="416"/>
      <c r="CB40" s="247"/>
      <c r="CC40" s="416"/>
      <c r="CD40" s="419"/>
      <c r="CE40" s="416" t="s">
        <v>78</v>
      </c>
      <c r="CF40" s="416"/>
      <c r="CG40" s="247"/>
      <c r="CH40" s="416"/>
      <c r="CI40" s="416"/>
      <c r="CJ40" s="416"/>
      <c r="CK40" s="416"/>
      <c r="CL40" s="416"/>
      <c r="CM40" s="416"/>
      <c r="CN40" s="419"/>
      <c r="CO40" s="419"/>
      <c r="CP40" s="416"/>
      <c r="CQ40" s="434" t="s">
        <v>104</v>
      </c>
      <c r="CR40" s="514"/>
      <c r="CS40" s="95"/>
      <c r="CT40" s="75"/>
      <c r="CU40" s="180" t="s">
        <v>27</v>
      </c>
      <c r="CV40" s="35"/>
      <c r="CW40" s="416"/>
      <c r="CX40" s="183"/>
      <c r="CY40" s="247"/>
      <c r="CZ40" s="514"/>
      <c r="DA40" s="514"/>
      <c r="DB40" s="35"/>
      <c r="DC40" s="419"/>
      <c r="DD40" s="419"/>
      <c r="DE40" s="35"/>
      <c r="DF40" s="35"/>
      <c r="DG40" s="35"/>
      <c r="DH40" s="35"/>
      <c r="DI40" s="35"/>
      <c r="DJ40" s="45"/>
      <c r="DK40" s="508">
        <f>(COUNTA(J40:AU40)+COUNTA(CV40:CX40)+ COUNTA(AV40:CP40)+COUNTA(CT40))*3</f>
        <v>24</v>
      </c>
      <c r="DL40" s="141">
        <v>24</v>
      </c>
      <c r="DM40" s="141">
        <f t="shared" si="1"/>
        <v>48</v>
      </c>
    </row>
    <row r="41" spans="1:118" ht="15.75" x14ac:dyDescent="0.2">
      <c r="A41" s="152">
        <v>4496</v>
      </c>
      <c r="B41" s="136" t="s">
        <v>177</v>
      </c>
      <c r="C41" s="270" t="s">
        <v>178</v>
      </c>
      <c r="D41" s="90" t="s">
        <v>14</v>
      </c>
      <c r="E41" s="260"/>
      <c r="F41" s="247"/>
      <c r="G41" s="247"/>
      <c r="H41" s="247"/>
      <c r="I41" s="265"/>
      <c r="J41" s="415"/>
      <c r="K41" s="416"/>
      <c r="L41" s="416"/>
      <c r="M41" s="416"/>
      <c r="N41" s="416"/>
      <c r="O41" s="416"/>
      <c r="P41" s="416"/>
      <c r="Q41" s="416"/>
      <c r="R41" s="416"/>
      <c r="S41" s="416" t="s">
        <v>172</v>
      </c>
      <c r="T41" s="247"/>
      <c r="U41" s="416"/>
      <c r="V41" s="416"/>
      <c r="W41" s="419"/>
      <c r="X41" s="419"/>
      <c r="Y41" s="419"/>
      <c r="Z41" s="416"/>
      <c r="AA41" s="416"/>
      <c r="AB41" s="416"/>
      <c r="AC41" s="416" t="s">
        <v>4</v>
      </c>
      <c r="AD41" s="416"/>
      <c r="AE41" s="416"/>
      <c r="AF41" s="95"/>
      <c r="AG41" s="75"/>
      <c r="AH41" s="419"/>
      <c r="AI41" s="419"/>
      <c r="AJ41" s="416"/>
      <c r="AK41" s="416"/>
      <c r="AL41" s="416"/>
      <c r="AM41" s="416" t="s">
        <v>6</v>
      </c>
      <c r="AN41" s="416"/>
      <c r="AO41" s="416"/>
      <c r="AP41" s="416"/>
      <c r="AQ41" s="416"/>
      <c r="AR41" s="416"/>
      <c r="AS41" s="416"/>
      <c r="AT41" s="416"/>
      <c r="AU41" s="416"/>
      <c r="AV41" s="416"/>
      <c r="AW41" s="416" t="s">
        <v>8</v>
      </c>
      <c r="AX41" s="416"/>
      <c r="AY41" s="416"/>
      <c r="AZ41" s="416"/>
      <c r="BA41" s="416"/>
      <c r="BB41" s="417"/>
      <c r="BC41" s="415"/>
      <c r="BD41" s="416"/>
      <c r="BE41" s="416"/>
      <c r="BF41" s="416"/>
      <c r="BG41" s="416" t="s">
        <v>9</v>
      </c>
      <c r="BH41" s="416"/>
      <c r="BI41" s="416"/>
      <c r="BJ41" s="416"/>
      <c r="BK41" s="416"/>
      <c r="BL41" s="416"/>
      <c r="BM41" s="397"/>
      <c r="BN41" s="416"/>
      <c r="BO41" s="416"/>
      <c r="BP41" s="419"/>
      <c r="BQ41" s="416" t="s">
        <v>10</v>
      </c>
      <c r="BR41" s="419"/>
      <c r="BS41" s="416"/>
      <c r="BT41" s="419"/>
      <c r="BU41" s="419"/>
      <c r="BV41" s="419"/>
      <c r="BW41" s="95"/>
      <c r="BX41" s="75"/>
      <c r="BY41" s="416"/>
      <c r="BZ41" s="18"/>
      <c r="CA41" s="416" t="s">
        <v>12</v>
      </c>
      <c r="CB41" s="250"/>
      <c r="CC41" s="416"/>
      <c r="CD41" s="18"/>
      <c r="CE41" s="18"/>
      <c r="CF41" s="18"/>
      <c r="CG41" s="250"/>
      <c r="CH41" s="18"/>
      <c r="CI41" s="416"/>
      <c r="CJ41" s="416"/>
      <c r="CK41" s="416" t="s">
        <v>78</v>
      </c>
      <c r="CL41" s="416"/>
      <c r="CM41" s="416"/>
      <c r="CN41" s="419"/>
      <c r="CO41" s="419"/>
      <c r="CP41" s="419"/>
      <c r="CQ41" s="434" t="s">
        <v>104</v>
      </c>
      <c r="CR41" s="516"/>
      <c r="CS41" s="515"/>
      <c r="CT41" s="75"/>
      <c r="CU41" s="180" t="s">
        <v>27</v>
      </c>
      <c r="CV41" s="35"/>
      <c r="CW41" s="35"/>
      <c r="CX41" s="183"/>
      <c r="CY41" s="247"/>
      <c r="CZ41" s="514"/>
      <c r="DA41" s="514"/>
      <c r="DB41" s="35"/>
      <c r="DC41" s="419"/>
      <c r="DD41" s="419"/>
      <c r="DE41" s="35"/>
      <c r="DF41" s="35"/>
      <c r="DG41" s="35"/>
      <c r="DH41" s="35"/>
      <c r="DI41" s="35"/>
      <c r="DJ41" s="45"/>
      <c r="DK41" s="508">
        <f>(COUNTA(J41:AU41)+COUNTA(CV41:CX41)+ COUNTA(AV41:CP41)+COUNTA(CT41))*3</f>
        <v>24</v>
      </c>
      <c r="DL41" s="141">
        <v>24</v>
      </c>
      <c r="DM41" s="141">
        <f t="shared" si="1"/>
        <v>48</v>
      </c>
    </row>
    <row r="42" spans="1:118" ht="28.5" customHeight="1" x14ac:dyDescent="0.2">
      <c r="A42" s="152">
        <v>4496</v>
      </c>
      <c r="B42" s="136" t="s">
        <v>179</v>
      </c>
      <c r="C42" s="270" t="s">
        <v>180</v>
      </c>
      <c r="D42" s="90" t="s">
        <v>14</v>
      </c>
      <c r="E42" s="260"/>
      <c r="F42" s="247"/>
      <c r="G42" s="247"/>
      <c r="H42" s="247"/>
      <c r="I42" s="265"/>
      <c r="J42" s="415"/>
      <c r="K42" s="416"/>
      <c r="L42" s="416"/>
      <c r="M42" s="416"/>
      <c r="N42" s="416" t="s">
        <v>172</v>
      </c>
      <c r="O42" s="416"/>
      <c r="P42" s="416"/>
      <c r="Q42" s="416"/>
      <c r="R42" s="416"/>
      <c r="S42" s="416"/>
      <c r="T42" s="247"/>
      <c r="U42" s="416"/>
      <c r="V42" s="416"/>
      <c r="W42" s="17"/>
      <c r="X42" s="416" t="s">
        <v>4</v>
      </c>
      <c r="Y42" s="419"/>
      <c r="Z42" s="416"/>
      <c r="AA42" s="416"/>
      <c r="AB42" s="416"/>
      <c r="AC42" s="416"/>
      <c r="AD42" s="416"/>
      <c r="AE42" s="416"/>
      <c r="AF42" s="417"/>
      <c r="AG42" s="415"/>
      <c r="AH42" s="416" t="s">
        <v>6</v>
      </c>
      <c r="AI42" s="416"/>
      <c r="AJ42" s="416"/>
      <c r="AK42" s="416"/>
      <c r="AL42" s="416"/>
      <c r="AM42" s="416"/>
      <c r="AN42" s="416"/>
      <c r="AO42" s="416"/>
      <c r="AP42" s="416"/>
      <c r="AQ42" s="416"/>
      <c r="AR42" s="416" t="s">
        <v>8</v>
      </c>
      <c r="AS42" s="416"/>
      <c r="AT42" s="416"/>
      <c r="AU42" s="416"/>
      <c r="AV42" s="416"/>
      <c r="AW42" s="416"/>
      <c r="AX42" s="416"/>
      <c r="AY42" s="416"/>
      <c r="AZ42" s="416"/>
      <c r="BA42" s="416"/>
      <c r="BB42" s="417" t="s">
        <v>9</v>
      </c>
      <c r="BC42" s="415"/>
      <c r="BD42" s="416"/>
      <c r="BE42" s="416"/>
      <c r="BF42" s="416"/>
      <c r="BG42" s="416"/>
      <c r="BH42" s="416"/>
      <c r="BI42" s="416"/>
      <c r="BJ42" s="416"/>
      <c r="BK42" s="416"/>
      <c r="BL42" s="416" t="s">
        <v>10</v>
      </c>
      <c r="BM42" s="397"/>
      <c r="BN42" s="416"/>
      <c r="BO42" s="416"/>
      <c r="BP42" s="416"/>
      <c r="BQ42" s="416"/>
      <c r="BR42" s="416"/>
      <c r="BS42" s="416"/>
      <c r="BT42" s="416"/>
      <c r="BU42" s="419"/>
      <c r="BV42" s="416" t="s">
        <v>12</v>
      </c>
      <c r="BW42" s="95"/>
      <c r="BX42" s="415"/>
      <c r="BY42" s="416"/>
      <c r="BZ42" s="416"/>
      <c r="CA42" s="18"/>
      <c r="CB42" s="250"/>
      <c r="CC42" s="18"/>
      <c r="CD42" s="416"/>
      <c r="CE42" s="18"/>
      <c r="CF42" s="416" t="s">
        <v>78</v>
      </c>
      <c r="CG42" s="250"/>
      <c r="CH42" s="18"/>
      <c r="CI42" s="18"/>
      <c r="CJ42" s="416"/>
      <c r="CK42" s="18"/>
      <c r="CL42" s="18"/>
      <c r="CM42" s="18"/>
      <c r="CN42" s="416"/>
      <c r="CO42" s="18"/>
      <c r="CP42" s="18"/>
      <c r="CQ42" s="434" t="s">
        <v>104</v>
      </c>
      <c r="CR42" s="516"/>
      <c r="CS42" s="67"/>
      <c r="CT42" s="66"/>
      <c r="CU42" s="180" t="s">
        <v>27</v>
      </c>
      <c r="CV42" s="35"/>
      <c r="CW42" s="35"/>
      <c r="CX42" s="183"/>
      <c r="CY42" s="247"/>
      <c r="CZ42" s="514"/>
      <c r="DA42" s="514"/>
      <c r="DB42" s="35"/>
      <c r="DC42" s="416"/>
      <c r="DD42" s="419"/>
      <c r="DE42" s="35"/>
      <c r="DF42" s="35"/>
      <c r="DG42" s="35"/>
      <c r="DH42" s="35"/>
      <c r="DI42" s="35"/>
      <c r="DJ42" s="45"/>
      <c r="DK42" s="508">
        <f>(COUNTA(J42:AU42)+COUNTA(CV42:CX42)+ COUNTA(AV42:CP42)+COUNTA(CT42))*3</f>
        <v>24</v>
      </c>
      <c r="DL42" s="141">
        <v>24</v>
      </c>
      <c r="DM42" s="141">
        <f t="shared" si="1"/>
        <v>48</v>
      </c>
    </row>
    <row r="43" spans="1:118" ht="16.5" thickBot="1" x14ac:dyDescent="0.3">
      <c r="A43" s="153">
        <v>4496</v>
      </c>
      <c r="B43" s="153" t="s">
        <v>181</v>
      </c>
      <c r="C43" s="235" t="s">
        <v>102</v>
      </c>
      <c r="D43" s="272" t="s">
        <v>20</v>
      </c>
      <c r="E43" s="261"/>
      <c r="F43" s="255"/>
      <c r="G43" s="255"/>
      <c r="H43" s="255"/>
      <c r="I43" s="266"/>
      <c r="J43" s="408"/>
      <c r="K43" s="409"/>
      <c r="L43" s="409"/>
      <c r="M43" s="409"/>
      <c r="N43" s="409"/>
      <c r="O43" s="409"/>
      <c r="P43" s="409"/>
      <c r="Q43" s="409"/>
      <c r="R43" s="409" t="s">
        <v>172</v>
      </c>
      <c r="S43" s="409"/>
      <c r="T43" s="255"/>
      <c r="U43" s="409"/>
      <c r="V43" s="409"/>
      <c r="W43" s="409"/>
      <c r="X43" s="409"/>
      <c r="Y43" s="409"/>
      <c r="Z43" s="409"/>
      <c r="AA43" s="409"/>
      <c r="AB43" s="409" t="s">
        <v>4</v>
      </c>
      <c r="AC43" s="409"/>
      <c r="AD43" s="409"/>
      <c r="AE43" s="409"/>
      <c r="AF43" s="279"/>
      <c r="AG43" s="203"/>
      <c r="AH43" s="409"/>
      <c r="AI43" s="28"/>
      <c r="AJ43" s="409"/>
      <c r="AK43" s="409"/>
      <c r="AL43" s="409" t="s">
        <v>6</v>
      </c>
      <c r="AM43" s="409"/>
      <c r="AN43" s="409"/>
      <c r="AO43" s="409"/>
      <c r="AP43" s="28"/>
      <c r="AQ43" s="28"/>
      <c r="AR43" s="409"/>
      <c r="AS43" s="28"/>
      <c r="AT43" s="409"/>
      <c r="AU43" s="409"/>
      <c r="AV43" s="409" t="s">
        <v>8</v>
      </c>
      <c r="AW43" s="409"/>
      <c r="AX43" s="409"/>
      <c r="AY43" s="409"/>
      <c r="AZ43" s="409"/>
      <c r="BA43" s="409"/>
      <c r="BB43" s="96"/>
      <c r="BC43" s="408"/>
      <c r="BD43" s="409"/>
      <c r="BE43" s="409"/>
      <c r="BF43" s="409" t="s">
        <v>9</v>
      </c>
      <c r="BG43" s="409"/>
      <c r="BH43" s="409"/>
      <c r="BI43" s="409"/>
      <c r="BJ43" s="409"/>
      <c r="BK43" s="409"/>
      <c r="BL43" s="409"/>
      <c r="BM43" s="398"/>
      <c r="BN43" s="409"/>
      <c r="BO43" s="409"/>
      <c r="BP43" s="409" t="s">
        <v>10</v>
      </c>
      <c r="BQ43" s="409"/>
      <c r="BR43" s="409"/>
      <c r="BS43" s="409"/>
      <c r="BT43" s="409"/>
      <c r="BU43" s="409"/>
      <c r="BV43" s="409"/>
      <c r="BW43" s="96"/>
      <c r="BX43" s="408"/>
      <c r="BY43" s="409"/>
      <c r="BZ43" s="409" t="s">
        <v>12</v>
      </c>
      <c r="CA43" s="409"/>
      <c r="CB43" s="255"/>
      <c r="CC43" s="409"/>
      <c r="CD43" s="28"/>
      <c r="CE43" s="28"/>
      <c r="CF43" s="409"/>
      <c r="CG43" s="262"/>
      <c r="CH43" s="28"/>
      <c r="CI43" s="409"/>
      <c r="CJ43" s="409" t="s">
        <v>78</v>
      </c>
      <c r="CK43" s="409"/>
      <c r="CL43" s="409"/>
      <c r="CM43" s="409"/>
      <c r="CN43" s="68"/>
      <c r="CO43" s="68"/>
      <c r="CP43" s="409"/>
      <c r="CQ43" s="83" t="s">
        <v>104</v>
      </c>
      <c r="CR43" s="28"/>
      <c r="CS43" s="230"/>
      <c r="CT43" s="369"/>
      <c r="CU43" s="83" t="s">
        <v>27</v>
      </c>
      <c r="CV43" s="409"/>
      <c r="CW43" s="360"/>
      <c r="CX43" s="204"/>
      <c r="CY43" s="262"/>
      <c r="CZ43" s="409"/>
      <c r="DA43" s="409"/>
      <c r="DB43" s="37"/>
      <c r="DC43" s="28"/>
      <c r="DD43" s="28"/>
      <c r="DE43" s="37"/>
      <c r="DF43" s="37"/>
      <c r="DG43" s="37"/>
      <c r="DH43" s="37"/>
      <c r="DI43" s="37"/>
      <c r="DJ43" s="287"/>
      <c r="DK43" s="497">
        <f>(COUNTA(J43:AU43)+COUNTA(CV43:CX43)+ COUNTA(AV43:CP43)+COUNTA(CT43))*2</f>
        <v>16</v>
      </c>
      <c r="DL43" s="504">
        <v>22</v>
      </c>
      <c r="DM43" s="504">
        <f t="shared" si="1"/>
        <v>38</v>
      </c>
      <c r="DN43" s="237"/>
    </row>
    <row r="44" spans="1:118" ht="34.5" customHeight="1" x14ac:dyDescent="0.25">
      <c r="A44" s="151">
        <v>5496</v>
      </c>
      <c r="B44" s="411" t="s">
        <v>159</v>
      </c>
      <c r="C44" s="15" t="s">
        <v>106</v>
      </c>
      <c r="D44" s="89" t="s">
        <v>14</v>
      </c>
      <c r="E44" s="263"/>
      <c r="F44" s="246"/>
      <c r="G44" s="246"/>
      <c r="H44" s="246"/>
      <c r="I44" s="264"/>
      <c r="J44" s="406"/>
      <c r="K44" s="407"/>
      <c r="L44" s="407" t="s">
        <v>172</v>
      </c>
      <c r="M44" s="407"/>
      <c r="N44" s="407"/>
      <c r="O44" s="407"/>
      <c r="P44" s="407"/>
      <c r="Q44" s="407"/>
      <c r="R44" s="407"/>
      <c r="S44" s="407"/>
      <c r="T44" s="246"/>
      <c r="U44" s="407"/>
      <c r="V44" s="407" t="s">
        <v>4</v>
      </c>
      <c r="W44" s="407"/>
      <c r="X44" s="407"/>
      <c r="Y44" s="407"/>
      <c r="Z44" s="407"/>
      <c r="AA44" s="407"/>
      <c r="AB44" s="407"/>
      <c r="AC44" s="73"/>
      <c r="AD44" s="73"/>
      <c r="AE44" s="73"/>
      <c r="AF44" s="414" t="s">
        <v>6</v>
      </c>
      <c r="AG44" s="192"/>
      <c r="AH44" s="73"/>
      <c r="AI44" s="73"/>
      <c r="AJ44" s="407"/>
      <c r="AK44" s="407"/>
      <c r="AL44" s="407"/>
      <c r="AM44" s="407"/>
      <c r="AN44" s="407"/>
      <c r="AO44" s="407"/>
      <c r="AP44" s="407" t="s">
        <v>8</v>
      </c>
      <c r="AQ44" s="407"/>
      <c r="AR44" s="407"/>
      <c r="AS44" s="407"/>
      <c r="AT44" s="407"/>
      <c r="AU44" s="407"/>
      <c r="AV44" s="407"/>
      <c r="AW44" s="407"/>
      <c r="AX44" s="407"/>
      <c r="AY44" s="407"/>
      <c r="AZ44" s="407" t="s">
        <v>9</v>
      </c>
      <c r="BA44" s="407"/>
      <c r="BB44" s="414"/>
      <c r="BC44" s="406"/>
      <c r="BD44" s="407"/>
      <c r="BE44" s="407"/>
      <c r="BF44" s="407"/>
      <c r="BG44" s="407"/>
      <c r="BH44" s="407"/>
      <c r="BI44" s="407"/>
      <c r="BJ44" s="407" t="s">
        <v>10</v>
      </c>
      <c r="BK44" s="407"/>
      <c r="BL44" s="407"/>
      <c r="BM44" s="430"/>
      <c r="BN44" s="407"/>
      <c r="BO44" s="407"/>
      <c r="BP44" s="407"/>
      <c r="BQ44" s="407"/>
      <c r="BR44" s="407"/>
      <c r="BS44" s="407"/>
      <c r="BT44" s="407" t="s">
        <v>12</v>
      </c>
      <c r="BU44" s="73"/>
      <c r="BV44" s="73"/>
      <c r="BW44" s="155"/>
      <c r="BX44" s="406"/>
      <c r="BY44" s="46"/>
      <c r="BZ44" s="407"/>
      <c r="CA44" s="46"/>
      <c r="CB44" s="249"/>
      <c r="CC44" s="46"/>
      <c r="CD44" s="407" t="s">
        <v>78</v>
      </c>
      <c r="CE44" s="46"/>
      <c r="CF44" s="46"/>
      <c r="CG44" s="249"/>
      <c r="CH44" s="407"/>
      <c r="CI44" s="46"/>
      <c r="CJ44" s="407"/>
      <c r="CK44" s="46"/>
      <c r="CL44" s="46"/>
      <c r="CM44" s="46"/>
      <c r="CN44" s="4"/>
      <c r="CO44" s="46"/>
      <c r="CP44" s="46"/>
      <c r="CQ44" s="26" t="s">
        <v>104</v>
      </c>
      <c r="CR44" s="511"/>
      <c r="CS44" s="512"/>
      <c r="CT44" s="510"/>
      <c r="CU44" s="182" t="s">
        <v>27</v>
      </c>
      <c r="CV44" s="33"/>
      <c r="CW44" s="33"/>
      <c r="CX44" s="184"/>
      <c r="CY44" s="269"/>
      <c r="CZ44" s="511"/>
      <c r="DA44" s="511"/>
      <c r="DB44" s="33"/>
      <c r="DC44" s="73"/>
      <c r="DD44" s="73"/>
      <c r="DE44" s="33"/>
      <c r="DF44" s="33"/>
      <c r="DG44" s="33"/>
      <c r="DH44" s="33"/>
      <c r="DI44" s="33"/>
      <c r="DJ44" s="44"/>
      <c r="DK44" s="167">
        <f>(COUNTA(J44:AU44)+COUNTA(CV44:CX44)+ COUNTA(AV44:CP44)+COUNTA(CT44))*3</f>
        <v>24</v>
      </c>
      <c r="DL44" s="151">
        <v>24</v>
      </c>
      <c r="DM44" s="151">
        <f t="shared" si="1"/>
        <v>48</v>
      </c>
      <c r="DN44" s="237"/>
    </row>
    <row r="45" spans="1:118" ht="31.5" x14ac:dyDescent="0.2">
      <c r="A45" s="152">
        <v>5496</v>
      </c>
      <c r="B45" s="136" t="s">
        <v>160</v>
      </c>
      <c r="C45" s="432" t="s">
        <v>161</v>
      </c>
      <c r="D45" s="90" t="s">
        <v>14</v>
      </c>
      <c r="E45" s="260"/>
      <c r="F45" s="247"/>
      <c r="G45" s="247"/>
      <c r="H45" s="247"/>
      <c r="I45" s="265"/>
      <c r="J45" s="415"/>
      <c r="K45" s="416"/>
      <c r="L45" s="416"/>
      <c r="M45" s="416"/>
      <c r="N45" s="416"/>
      <c r="O45" s="416"/>
      <c r="P45" s="416"/>
      <c r="Q45" s="416" t="s">
        <v>172</v>
      </c>
      <c r="R45" s="416"/>
      <c r="S45" s="416"/>
      <c r="T45" s="247"/>
      <c r="U45" s="416"/>
      <c r="V45" s="416"/>
      <c r="W45" s="416"/>
      <c r="X45" s="416"/>
      <c r="Y45" s="416"/>
      <c r="Z45" s="416"/>
      <c r="AA45" s="416" t="s">
        <v>4</v>
      </c>
      <c r="AB45" s="416"/>
      <c r="AC45" s="416"/>
      <c r="AD45" s="416"/>
      <c r="AE45" s="416"/>
      <c r="AF45" s="417"/>
      <c r="AG45" s="415"/>
      <c r="AH45" s="416"/>
      <c r="AI45" s="416"/>
      <c r="AJ45" s="419"/>
      <c r="AK45" s="416" t="s">
        <v>6</v>
      </c>
      <c r="AL45" s="416"/>
      <c r="AM45" s="416"/>
      <c r="AN45" s="416"/>
      <c r="AO45" s="416"/>
      <c r="AP45" s="416"/>
      <c r="AQ45" s="416"/>
      <c r="AR45" s="416"/>
      <c r="AS45" s="416"/>
      <c r="AT45" s="416"/>
      <c r="AU45" s="416" t="s">
        <v>8</v>
      </c>
      <c r="AV45" s="416"/>
      <c r="AW45" s="416"/>
      <c r="AX45" s="416"/>
      <c r="AY45" s="416"/>
      <c r="AZ45" s="416"/>
      <c r="BA45" s="416"/>
      <c r="BB45" s="417"/>
      <c r="BC45" s="415"/>
      <c r="BD45" s="416"/>
      <c r="BE45" s="416" t="s">
        <v>9</v>
      </c>
      <c r="BF45" s="416"/>
      <c r="BG45" s="416"/>
      <c r="BH45" s="416"/>
      <c r="BI45" s="416"/>
      <c r="BJ45" s="416"/>
      <c r="BK45" s="416"/>
      <c r="BL45" s="416"/>
      <c r="BM45" s="397"/>
      <c r="BN45" s="416"/>
      <c r="BO45" s="416" t="s">
        <v>10</v>
      </c>
      <c r="BP45" s="416"/>
      <c r="BQ45" s="416"/>
      <c r="BR45" s="416"/>
      <c r="BS45" s="416"/>
      <c r="BT45" s="416"/>
      <c r="BU45" s="416"/>
      <c r="BV45" s="18"/>
      <c r="BW45" s="67"/>
      <c r="BX45" s="66"/>
      <c r="BY45" s="416" t="s">
        <v>12</v>
      </c>
      <c r="BZ45" s="18"/>
      <c r="CA45" s="416"/>
      <c r="CB45" s="247"/>
      <c r="CC45" s="18"/>
      <c r="CD45" s="416"/>
      <c r="CE45" s="416"/>
      <c r="CF45" s="416"/>
      <c r="CG45" s="247"/>
      <c r="CH45" s="416"/>
      <c r="CI45" s="416" t="s">
        <v>78</v>
      </c>
      <c r="CJ45" s="416"/>
      <c r="CK45" s="416"/>
      <c r="CL45" s="416"/>
      <c r="CM45" s="416"/>
      <c r="CN45" s="419"/>
      <c r="CO45" s="416"/>
      <c r="CP45" s="419"/>
      <c r="CQ45" s="434" t="s">
        <v>104</v>
      </c>
      <c r="CR45" s="516"/>
      <c r="CS45" s="515"/>
      <c r="CT45" s="513"/>
      <c r="CU45" s="434" t="s">
        <v>27</v>
      </c>
      <c r="CV45" s="35"/>
      <c r="CW45" s="35"/>
      <c r="CX45" s="183"/>
      <c r="CY45" s="247"/>
      <c r="CZ45" s="514"/>
      <c r="DA45" s="514"/>
      <c r="DB45" s="35"/>
      <c r="DC45" s="419"/>
      <c r="DD45" s="419"/>
      <c r="DE45" s="35"/>
      <c r="DF45" s="35"/>
      <c r="DG45" s="35"/>
      <c r="DH45" s="35"/>
      <c r="DI45" s="35"/>
      <c r="DJ45" s="45"/>
      <c r="DK45" s="508">
        <f>(COUNTA(J45:AU45)+COUNTA(CV45:CX45)+ COUNTA(AV45:CP45)+COUNTA(CT45))*3</f>
        <v>24</v>
      </c>
      <c r="DL45" s="141">
        <v>24</v>
      </c>
      <c r="DM45" s="141">
        <f t="shared" si="1"/>
        <v>48</v>
      </c>
    </row>
    <row r="46" spans="1:118" ht="15.75" x14ac:dyDescent="0.2">
      <c r="A46" s="152">
        <v>5496</v>
      </c>
      <c r="B46" s="136" t="s">
        <v>162</v>
      </c>
      <c r="C46" s="432" t="s">
        <v>120</v>
      </c>
      <c r="D46" s="90" t="s">
        <v>14</v>
      </c>
      <c r="E46" s="260"/>
      <c r="F46" s="247"/>
      <c r="G46" s="247"/>
      <c r="H46" s="247"/>
      <c r="I46" s="265"/>
      <c r="J46" s="415"/>
      <c r="K46" s="416"/>
      <c r="L46" s="416"/>
      <c r="M46" s="416" t="s">
        <v>172</v>
      </c>
      <c r="N46" s="416"/>
      <c r="O46" s="416"/>
      <c r="P46" s="416"/>
      <c r="Q46" s="416"/>
      <c r="R46" s="416"/>
      <c r="S46" s="416"/>
      <c r="T46" s="247"/>
      <c r="U46" s="416"/>
      <c r="V46" s="416"/>
      <c r="W46" s="416" t="s">
        <v>4</v>
      </c>
      <c r="X46" s="416"/>
      <c r="Y46" s="416"/>
      <c r="Z46" s="416"/>
      <c r="AA46" s="416"/>
      <c r="AB46" s="416"/>
      <c r="AC46" s="416"/>
      <c r="AD46" s="416"/>
      <c r="AE46" s="416"/>
      <c r="AF46" s="95"/>
      <c r="AG46" s="415" t="s">
        <v>6</v>
      </c>
      <c r="AH46" s="416"/>
      <c r="AI46" s="416"/>
      <c r="AJ46" s="416"/>
      <c r="AK46" s="419"/>
      <c r="AL46" s="416"/>
      <c r="AM46" s="416"/>
      <c r="AN46" s="416"/>
      <c r="AO46" s="419"/>
      <c r="AP46" s="419"/>
      <c r="AQ46" s="416" t="s">
        <v>8</v>
      </c>
      <c r="AR46" s="416"/>
      <c r="AS46" s="416"/>
      <c r="AT46" s="416"/>
      <c r="AU46" s="416"/>
      <c r="AV46" s="416"/>
      <c r="AW46" s="416"/>
      <c r="AX46" s="416"/>
      <c r="AY46" s="416"/>
      <c r="AZ46" s="416"/>
      <c r="BA46" s="416" t="s">
        <v>9</v>
      </c>
      <c r="BB46" s="417"/>
      <c r="BC46" s="415"/>
      <c r="BD46" s="416"/>
      <c r="BE46" s="416"/>
      <c r="BF46" s="416"/>
      <c r="BG46" s="416"/>
      <c r="BH46" s="416"/>
      <c r="BI46" s="416"/>
      <c r="BJ46" s="416"/>
      <c r="BK46" s="416" t="s">
        <v>10</v>
      </c>
      <c r="BL46" s="416"/>
      <c r="BM46" s="397"/>
      <c r="BN46" s="416"/>
      <c r="BO46" s="416"/>
      <c r="BP46" s="416"/>
      <c r="BQ46" s="416"/>
      <c r="BR46" s="416"/>
      <c r="BS46" s="416"/>
      <c r="BT46" s="416"/>
      <c r="BU46" s="416" t="s">
        <v>12</v>
      </c>
      <c r="BV46" s="416"/>
      <c r="BW46" s="417"/>
      <c r="BX46" s="415"/>
      <c r="BY46" s="416"/>
      <c r="BZ46" s="416"/>
      <c r="CA46" s="416"/>
      <c r="CB46" s="247"/>
      <c r="CC46" s="416"/>
      <c r="CD46" s="419"/>
      <c r="CE46" s="416" t="s">
        <v>78</v>
      </c>
      <c r="CF46" s="416"/>
      <c r="CG46" s="247"/>
      <c r="CH46" s="416"/>
      <c r="CI46" s="416"/>
      <c r="CJ46" s="416"/>
      <c r="CK46" s="416"/>
      <c r="CL46" s="416"/>
      <c r="CM46" s="416"/>
      <c r="CN46" s="419"/>
      <c r="CO46" s="419"/>
      <c r="CP46" s="416"/>
      <c r="CQ46" s="434" t="s">
        <v>104</v>
      </c>
      <c r="CR46" s="514"/>
      <c r="CS46" s="95"/>
      <c r="CT46" s="75"/>
      <c r="CU46" s="180" t="s">
        <v>27</v>
      </c>
      <c r="CV46" s="35"/>
      <c r="CW46" s="416"/>
      <c r="CX46" s="183"/>
      <c r="CY46" s="247"/>
      <c r="CZ46" s="514"/>
      <c r="DA46" s="514"/>
      <c r="DB46" s="35"/>
      <c r="DC46" s="419"/>
      <c r="DD46" s="419"/>
      <c r="DE46" s="35"/>
      <c r="DF46" s="35"/>
      <c r="DG46" s="35"/>
      <c r="DH46" s="35"/>
      <c r="DI46" s="35"/>
      <c r="DJ46" s="45"/>
      <c r="DK46" s="508">
        <f>(COUNTA(J46:AU46)+COUNTA(CV46:CX46)+ COUNTA(AV46:CP46)+COUNTA(CT46))*3</f>
        <v>24</v>
      </c>
      <c r="DL46" s="141">
        <v>24</v>
      </c>
      <c r="DM46" s="141">
        <f t="shared" si="1"/>
        <v>48</v>
      </c>
    </row>
    <row r="47" spans="1:118" ht="15.75" x14ac:dyDescent="0.2">
      <c r="A47" s="152">
        <v>5496</v>
      </c>
      <c r="B47" s="136" t="s">
        <v>163</v>
      </c>
      <c r="C47" s="432" t="s">
        <v>108</v>
      </c>
      <c r="D47" s="90" t="s">
        <v>14</v>
      </c>
      <c r="E47" s="260"/>
      <c r="F47" s="247"/>
      <c r="G47" s="247"/>
      <c r="H47" s="247"/>
      <c r="I47" s="265"/>
      <c r="J47" s="415"/>
      <c r="K47" s="416"/>
      <c r="L47" s="416"/>
      <c r="M47" s="416"/>
      <c r="N47" s="416"/>
      <c r="O47" s="416"/>
      <c r="P47" s="416"/>
      <c r="Q47" s="416"/>
      <c r="R47" s="416"/>
      <c r="S47" s="416" t="s">
        <v>172</v>
      </c>
      <c r="T47" s="247"/>
      <c r="U47" s="416"/>
      <c r="V47" s="416"/>
      <c r="W47" s="419"/>
      <c r="X47" s="419"/>
      <c r="Y47" s="419"/>
      <c r="Z47" s="416"/>
      <c r="AA47" s="416"/>
      <c r="AB47" s="416"/>
      <c r="AC47" s="416" t="s">
        <v>4</v>
      </c>
      <c r="AD47" s="416"/>
      <c r="AE47" s="416"/>
      <c r="AF47" s="95"/>
      <c r="AG47" s="75"/>
      <c r="AH47" s="419"/>
      <c r="AI47" s="419"/>
      <c r="AJ47" s="416"/>
      <c r="AK47" s="416"/>
      <c r="AL47" s="416"/>
      <c r="AM47" s="416" t="s">
        <v>6</v>
      </c>
      <c r="AN47" s="416"/>
      <c r="AO47" s="416"/>
      <c r="AP47" s="416"/>
      <c r="AQ47" s="416"/>
      <c r="AR47" s="416"/>
      <c r="AS47" s="416"/>
      <c r="AT47" s="416"/>
      <c r="AU47" s="416"/>
      <c r="AV47" s="416"/>
      <c r="AW47" s="416" t="s">
        <v>8</v>
      </c>
      <c r="AX47" s="416"/>
      <c r="AY47" s="416"/>
      <c r="AZ47" s="416"/>
      <c r="BA47" s="416"/>
      <c r="BB47" s="417"/>
      <c r="BC47" s="415"/>
      <c r="BD47" s="416"/>
      <c r="BE47" s="416"/>
      <c r="BF47" s="416"/>
      <c r="BG47" s="416" t="s">
        <v>9</v>
      </c>
      <c r="BH47" s="416"/>
      <c r="BI47" s="416"/>
      <c r="BJ47" s="416"/>
      <c r="BK47" s="416"/>
      <c r="BL47" s="416"/>
      <c r="BM47" s="397"/>
      <c r="BN47" s="416"/>
      <c r="BO47" s="416"/>
      <c r="BP47" s="419"/>
      <c r="BQ47" s="416" t="s">
        <v>10</v>
      </c>
      <c r="BR47" s="419"/>
      <c r="BS47" s="416"/>
      <c r="BT47" s="419"/>
      <c r="BU47" s="419"/>
      <c r="BV47" s="419"/>
      <c r="BW47" s="95"/>
      <c r="BX47" s="75"/>
      <c r="BY47" s="416"/>
      <c r="BZ47" s="18"/>
      <c r="CA47" s="416" t="s">
        <v>12</v>
      </c>
      <c r="CB47" s="250"/>
      <c r="CC47" s="416"/>
      <c r="CD47" s="18"/>
      <c r="CE47" s="18"/>
      <c r="CF47" s="18"/>
      <c r="CG47" s="250"/>
      <c r="CH47" s="18"/>
      <c r="CI47" s="416"/>
      <c r="CJ47" s="416"/>
      <c r="CK47" s="416" t="s">
        <v>78</v>
      </c>
      <c r="CL47" s="416"/>
      <c r="CM47" s="416"/>
      <c r="CN47" s="419"/>
      <c r="CO47" s="419"/>
      <c r="CP47" s="419"/>
      <c r="CQ47" s="434" t="s">
        <v>104</v>
      </c>
      <c r="CR47" s="516"/>
      <c r="CS47" s="515"/>
      <c r="CT47" s="75"/>
      <c r="CU47" s="180" t="s">
        <v>27</v>
      </c>
      <c r="CV47" s="35"/>
      <c r="CW47" s="35"/>
      <c r="CX47" s="183"/>
      <c r="CY47" s="247"/>
      <c r="CZ47" s="514"/>
      <c r="DA47" s="514"/>
      <c r="DB47" s="35"/>
      <c r="DC47" s="419"/>
      <c r="DD47" s="419"/>
      <c r="DE47" s="35"/>
      <c r="DF47" s="35"/>
      <c r="DG47" s="35"/>
      <c r="DH47" s="35"/>
      <c r="DI47" s="35"/>
      <c r="DJ47" s="45"/>
      <c r="DK47" s="508">
        <f>(COUNTA(J47:AU47)+COUNTA(CV47:CX47)+ COUNTA(AV47:CP47)+COUNTA(CT47))*3</f>
        <v>24</v>
      </c>
      <c r="DL47" s="141">
        <v>24</v>
      </c>
      <c r="DM47" s="141">
        <f t="shared" si="1"/>
        <v>48</v>
      </c>
    </row>
    <row r="48" spans="1:118" ht="15.75" x14ac:dyDescent="0.2">
      <c r="A48" s="152">
        <v>5496</v>
      </c>
      <c r="B48" s="136" t="s">
        <v>164</v>
      </c>
      <c r="C48" s="432" t="s">
        <v>107</v>
      </c>
      <c r="D48" s="90" t="s">
        <v>14</v>
      </c>
      <c r="E48" s="260"/>
      <c r="F48" s="247"/>
      <c r="G48" s="247"/>
      <c r="H48" s="247"/>
      <c r="I48" s="265"/>
      <c r="J48" s="415"/>
      <c r="K48" s="416"/>
      <c r="L48" s="416"/>
      <c r="M48" s="416"/>
      <c r="N48" s="416" t="s">
        <v>172</v>
      </c>
      <c r="O48" s="416"/>
      <c r="P48" s="416"/>
      <c r="Q48" s="416"/>
      <c r="R48" s="416"/>
      <c r="S48" s="416"/>
      <c r="T48" s="247"/>
      <c r="U48" s="416"/>
      <c r="V48" s="416"/>
      <c r="W48" s="17"/>
      <c r="X48" s="416" t="s">
        <v>4</v>
      </c>
      <c r="Y48" s="419"/>
      <c r="Z48" s="416"/>
      <c r="AA48" s="416"/>
      <c r="AB48" s="416"/>
      <c r="AC48" s="416"/>
      <c r="AD48" s="416"/>
      <c r="AE48" s="416"/>
      <c r="AF48" s="417"/>
      <c r="AG48" s="415"/>
      <c r="AH48" s="416" t="s">
        <v>6</v>
      </c>
      <c r="AI48" s="416"/>
      <c r="AJ48" s="416"/>
      <c r="AK48" s="416"/>
      <c r="AL48" s="416"/>
      <c r="AM48" s="416"/>
      <c r="AN48" s="416"/>
      <c r="AO48" s="416"/>
      <c r="AP48" s="416"/>
      <c r="AQ48" s="416"/>
      <c r="AR48" s="416" t="s">
        <v>8</v>
      </c>
      <c r="AS48" s="416"/>
      <c r="AT48" s="416"/>
      <c r="AU48" s="416"/>
      <c r="AV48" s="416"/>
      <c r="AW48" s="416"/>
      <c r="AX48" s="416"/>
      <c r="AY48" s="416"/>
      <c r="AZ48" s="416"/>
      <c r="BA48" s="416"/>
      <c r="BB48" s="417" t="s">
        <v>9</v>
      </c>
      <c r="BC48" s="415"/>
      <c r="BD48" s="416"/>
      <c r="BE48" s="416"/>
      <c r="BF48" s="416"/>
      <c r="BG48" s="416"/>
      <c r="BH48" s="416"/>
      <c r="BI48" s="416"/>
      <c r="BJ48" s="416"/>
      <c r="BK48" s="416"/>
      <c r="BL48" s="416" t="s">
        <v>10</v>
      </c>
      <c r="BM48" s="397"/>
      <c r="BN48" s="416"/>
      <c r="BO48" s="416"/>
      <c r="BP48" s="416"/>
      <c r="BQ48" s="416"/>
      <c r="BR48" s="416"/>
      <c r="BS48" s="416"/>
      <c r="BT48" s="416"/>
      <c r="BU48" s="419"/>
      <c r="BV48" s="416" t="s">
        <v>12</v>
      </c>
      <c r="BW48" s="95"/>
      <c r="BX48" s="415"/>
      <c r="BY48" s="416"/>
      <c r="BZ48" s="416"/>
      <c r="CA48" s="18"/>
      <c r="CB48" s="250"/>
      <c r="CC48" s="18"/>
      <c r="CD48" s="416"/>
      <c r="CE48" s="18"/>
      <c r="CF48" s="416" t="s">
        <v>78</v>
      </c>
      <c r="CG48" s="250"/>
      <c r="CH48" s="18"/>
      <c r="CI48" s="18"/>
      <c r="CJ48" s="416"/>
      <c r="CK48" s="18"/>
      <c r="CL48" s="18"/>
      <c r="CM48" s="18"/>
      <c r="CN48" s="416"/>
      <c r="CO48" s="18"/>
      <c r="CP48" s="18"/>
      <c r="CQ48" s="434" t="s">
        <v>104</v>
      </c>
      <c r="CR48" s="516"/>
      <c r="CS48" s="67"/>
      <c r="CT48" s="66"/>
      <c r="CU48" s="180" t="s">
        <v>27</v>
      </c>
      <c r="CV48" s="35"/>
      <c r="CW48" s="35"/>
      <c r="CX48" s="183"/>
      <c r="CY48" s="247"/>
      <c r="CZ48" s="514"/>
      <c r="DA48" s="514"/>
      <c r="DB48" s="35"/>
      <c r="DC48" s="416"/>
      <c r="DD48" s="419"/>
      <c r="DE48" s="35"/>
      <c r="DF48" s="35"/>
      <c r="DG48" s="35"/>
      <c r="DH48" s="35"/>
      <c r="DI48" s="35"/>
      <c r="DJ48" s="45"/>
      <c r="DK48" s="508">
        <f>(COUNTA(J48:AU48)+COUNTA(CV48:CX48)+ COUNTA(AV48:CP48)+COUNTA(CT48))*3</f>
        <v>24</v>
      </c>
      <c r="DL48" s="141">
        <v>24</v>
      </c>
      <c r="DM48" s="141">
        <f t="shared" si="1"/>
        <v>48</v>
      </c>
    </row>
    <row r="49" spans="1:126" ht="16.5" thickBot="1" x14ac:dyDescent="0.25">
      <c r="A49" s="153">
        <v>5496</v>
      </c>
      <c r="B49" s="153" t="s">
        <v>165</v>
      </c>
      <c r="C49" s="274" t="s">
        <v>166</v>
      </c>
      <c r="D49" s="272" t="s">
        <v>20</v>
      </c>
      <c r="E49" s="261"/>
      <c r="F49" s="255"/>
      <c r="G49" s="255"/>
      <c r="H49" s="255"/>
      <c r="I49" s="266"/>
      <c r="J49" s="408"/>
      <c r="K49" s="409"/>
      <c r="L49" s="409"/>
      <c r="M49" s="409"/>
      <c r="N49" s="409"/>
      <c r="O49" s="409"/>
      <c r="P49" s="409"/>
      <c r="Q49" s="409"/>
      <c r="R49" s="409" t="s">
        <v>172</v>
      </c>
      <c r="S49" s="409"/>
      <c r="T49" s="255"/>
      <c r="U49" s="409"/>
      <c r="V49" s="409"/>
      <c r="W49" s="409"/>
      <c r="X49" s="409"/>
      <c r="Y49" s="409"/>
      <c r="Z49" s="409"/>
      <c r="AA49" s="409"/>
      <c r="AB49" s="409" t="s">
        <v>4</v>
      </c>
      <c r="AC49" s="409"/>
      <c r="AD49" s="409"/>
      <c r="AE49" s="409"/>
      <c r="AF49" s="279"/>
      <c r="AG49" s="203"/>
      <c r="AH49" s="409"/>
      <c r="AI49" s="28"/>
      <c r="AJ49" s="409"/>
      <c r="AK49" s="409"/>
      <c r="AL49" s="409" t="s">
        <v>6</v>
      </c>
      <c r="AM49" s="409"/>
      <c r="AN49" s="409"/>
      <c r="AO49" s="409"/>
      <c r="AP49" s="28"/>
      <c r="AQ49" s="28"/>
      <c r="AR49" s="409"/>
      <c r="AS49" s="28"/>
      <c r="AT49" s="409"/>
      <c r="AU49" s="409"/>
      <c r="AV49" s="409" t="s">
        <v>8</v>
      </c>
      <c r="AW49" s="409"/>
      <c r="AX49" s="409"/>
      <c r="AY49" s="409"/>
      <c r="AZ49" s="409"/>
      <c r="BA49" s="409"/>
      <c r="BB49" s="96"/>
      <c r="BC49" s="408"/>
      <c r="BD49" s="409"/>
      <c r="BE49" s="409"/>
      <c r="BF49" s="409" t="s">
        <v>9</v>
      </c>
      <c r="BG49" s="409"/>
      <c r="BH49" s="409"/>
      <c r="BI49" s="409"/>
      <c r="BJ49" s="409"/>
      <c r="BK49" s="409"/>
      <c r="BL49" s="409"/>
      <c r="BM49" s="398"/>
      <c r="BN49" s="409"/>
      <c r="BO49" s="409"/>
      <c r="BP49" s="409" t="s">
        <v>10</v>
      </c>
      <c r="BQ49" s="409"/>
      <c r="BR49" s="409"/>
      <c r="BS49" s="409"/>
      <c r="BT49" s="409"/>
      <c r="BU49" s="409"/>
      <c r="BV49" s="409"/>
      <c r="BW49" s="96"/>
      <c r="BX49" s="408"/>
      <c r="BY49" s="409"/>
      <c r="BZ49" s="409" t="s">
        <v>12</v>
      </c>
      <c r="CA49" s="409"/>
      <c r="CB49" s="255"/>
      <c r="CC49" s="409"/>
      <c r="CD49" s="28"/>
      <c r="CE49" s="28"/>
      <c r="CF49" s="409"/>
      <c r="CG49" s="262"/>
      <c r="CH49" s="28"/>
      <c r="CI49" s="409"/>
      <c r="CJ49" s="409" t="s">
        <v>78</v>
      </c>
      <c r="CK49" s="409"/>
      <c r="CL49" s="409"/>
      <c r="CM49" s="409"/>
      <c r="CN49" s="68"/>
      <c r="CO49" s="68"/>
      <c r="CP49" s="409"/>
      <c r="CQ49" s="83" t="s">
        <v>104</v>
      </c>
      <c r="CR49" s="28"/>
      <c r="CS49" s="230"/>
      <c r="CT49" s="369"/>
      <c r="CU49" s="83" t="s">
        <v>27</v>
      </c>
      <c r="CV49" s="409"/>
      <c r="CW49" s="360"/>
      <c r="CX49" s="204"/>
      <c r="CY49" s="262"/>
      <c r="CZ49" s="409"/>
      <c r="DA49" s="409"/>
      <c r="DB49" s="37"/>
      <c r="DC49" s="28"/>
      <c r="DD49" s="28"/>
      <c r="DE49" s="37"/>
      <c r="DF49" s="37"/>
      <c r="DG49" s="37"/>
      <c r="DH49" s="37"/>
      <c r="DI49" s="37"/>
      <c r="DJ49" s="287"/>
      <c r="DK49" s="497">
        <f>(COUNTA(J49:AU49)+COUNTA(CV49:CX49)+ COUNTA(AV49:CP49)+COUNTA(CT49))*2</f>
        <v>16</v>
      </c>
      <c r="DL49" s="504">
        <v>22</v>
      </c>
      <c r="DM49" s="504">
        <f t="shared" si="1"/>
        <v>38</v>
      </c>
    </row>
    <row r="50" spans="1:126" ht="15.75" x14ac:dyDescent="0.25">
      <c r="A50" s="151">
        <v>8496</v>
      </c>
      <c r="B50" s="411" t="s">
        <v>198</v>
      </c>
      <c r="C50" s="15" t="s">
        <v>91</v>
      </c>
      <c r="D50" s="89" t="s">
        <v>14</v>
      </c>
      <c r="E50" s="263"/>
      <c r="F50" s="246"/>
      <c r="G50" s="246"/>
      <c r="H50" s="246"/>
      <c r="I50" s="264"/>
      <c r="J50" s="526"/>
      <c r="K50" s="527"/>
      <c r="L50" s="527" t="s">
        <v>172</v>
      </c>
      <c r="M50" s="527"/>
      <c r="N50" s="527"/>
      <c r="O50" s="527"/>
      <c r="P50" s="527"/>
      <c r="Q50" s="527"/>
      <c r="R50" s="527"/>
      <c r="S50" s="527"/>
      <c r="T50" s="246"/>
      <c r="U50" s="527"/>
      <c r="V50" s="527" t="s">
        <v>4</v>
      </c>
      <c r="W50" s="527"/>
      <c r="X50" s="527"/>
      <c r="Y50" s="527"/>
      <c r="Z50" s="527"/>
      <c r="AA50" s="527"/>
      <c r="AB50" s="527"/>
      <c r="AC50" s="73"/>
      <c r="AD50" s="73"/>
      <c r="AE50" s="73"/>
      <c r="AF50" s="529" t="s">
        <v>6</v>
      </c>
      <c r="AG50" s="192"/>
      <c r="AH50" s="73"/>
      <c r="AI50" s="73"/>
      <c r="AJ50" s="407"/>
      <c r="AK50" s="407"/>
      <c r="AL50" s="407"/>
      <c r="AM50" s="407"/>
      <c r="AN50" s="407"/>
      <c r="AO50" s="407"/>
      <c r="AP50" s="407" t="s">
        <v>8</v>
      </c>
      <c r="AQ50" s="407"/>
      <c r="AR50" s="407"/>
      <c r="AS50" s="407"/>
      <c r="AT50" s="407"/>
      <c r="AU50" s="407"/>
      <c r="AV50" s="407"/>
      <c r="AW50" s="407"/>
      <c r="AX50" s="407"/>
      <c r="AY50" s="407"/>
      <c r="AZ50" s="407" t="s">
        <v>9</v>
      </c>
      <c r="BA50" s="407"/>
      <c r="BB50" s="414"/>
      <c r="BC50" s="406"/>
      <c r="BD50" s="407"/>
      <c r="BE50" s="407"/>
      <c r="BF50" s="407"/>
      <c r="BG50" s="407"/>
      <c r="BH50" s="407"/>
      <c r="BI50" s="407"/>
      <c r="BJ50" s="407" t="s">
        <v>10</v>
      </c>
      <c r="BK50" s="407"/>
      <c r="BL50" s="407"/>
      <c r="BM50" s="430"/>
      <c r="BN50" s="407"/>
      <c r="BO50" s="407"/>
      <c r="BP50" s="407"/>
      <c r="BQ50" s="407"/>
      <c r="BR50" s="407"/>
      <c r="BS50" s="407"/>
      <c r="BT50" s="407" t="s">
        <v>12</v>
      </c>
      <c r="BU50" s="73"/>
      <c r="BV50" s="73"/>
      <c r="BW50" s="155"/>
      <c r="BX50" s="406"/>
      <c r="BY50" s="46"/>
      <c r="BZ50" s="407"/>
      <c r="CA50" s="46"/>
      <c r="CB50" s="249"/>
      <c r="CC50" s="46"/>
      <c r="CD50" s="407" t="s">
        <v>78</v>
      </c>
      <c r="CE50" s="46"/>
      <c r="CF50" s="46"/>
      <c r="CG50" s="249"/>
      <c r="CH50" s="407"/>
      <c r="CI50" s="46"/>
      <c r="CJ50" s="407"/>
      <c r="CK50" s="46"/>
      <c r="CL50" s="46"/>
      <c r="CM50" s="46"/>
      <c r="CN50" s="4"/>
      <c r="CO50" s="46"/>
      <c r="CP50" s="46"/>
      <c r="CQ50" s="527"/>
      <c r="CR50" s="407"/>
      <c r="CS50" s="414"/>
      <c r="CT50" s="406"/>
      <c r="CU50" s="182" t="s">
        <v>27</v>
      </c>
      <c r="CV50" s="33"/>
      <c r="CW50" s="33"/>
      <c r="CX50" s="184"/>
      <c r="CY50" s="269"/>
      <c r="CZ50" s="511"/>
      <c r="DA50" s="511"/>
      <c r="DB50" s="33"/>
      <c r="DC50" s="73"/>
      <c r="DD50" s="73"/>
      <c r="DE50" s="33"/>
      <c r="DF50" s="33"/>
      <c r="DG50" s="33"/>
      <c r="DH50" s="33"/>
      <c r="DI50" s="33"/>
      <c r="DJ50" s="44"/>
      <c r="DK50" s="167">
        <f>(COUNTA(J50:AU50)+COUNTA(CV50:CX50)+ COUNTA(AV50:CP50)+COUNTA(CT50))*3</f>
        <v>24</v>
      </c>
      <c r="DL50" s="151"/>
      <c r="DM50" s="151">
        <f t="shared" si="1"/>
        <v>24</v>
      </c>
    </row>
    <row r="51" spans="1:126" ht="36" customHeight="1" x14ac:dyDescent="0.2">
      <c r="A51" s="152">
        <v>8496</v>
      </c>
      <c r="B51" s="136" t="s">
        <v>199</v>
      </c>
      <c r="C51" s="432" t="s">
        <v>121</v>
      </c>
      <c r="D51" s="90" t="s">
        <v>14</v>
      </c>
      <c r="E51" s="260"/>
      <c r="F51" s="247"/>
      <c r="G51" s="247"/>
      <c r="H51" s="247"/>
      <c r="I51" s="265"/>
      <c r="J51" s="530"/>
      <c r="K51" s="531"/>
      <c r="L51" s="531"/>
      <c r="M51" s="531"/>
      <c r="N51" s="531"/>
      <c r="O51" s="531" t="s">
        <v>172</v>
      </c>
      <c r="P51" s="531"/>
      <c r="Q51" s="531"/>
      <c r="R51" s="531"/>
      <c r="S51" s="531"/>
      <c r="T51" s="247"/>
      <c r="U51" s="531"/>
      <c r="V51" s="531"/>
      <c r="W51" s="531"/>
      <c r="X51" s="531"/>
      <c r="Y51" s="531" t="s">
        <v>4</v>
      </c>
      <c r="Z51" s="531"/>
      <c r="AA51" s="531"/>
      <c r="AB51" s="531"/>
      <c r="AC51" s="531"/>
      <c r="AD51" s="531"/>
      <c r="AE51" s="531"/>
      <c r="AF51" s="532"/>
      <c r="AG51" s="415"/>
      <c r="AH51" s="416"/>
      <c r="AI51" s="416" t="s">
        <v>6</v>
      </c>
      <c r="AJ51" s="419"/>
      <c r="AK51" s="416"/>
      <c r="AL51" s="416"/>
      <c r="AM51" s="416"/>
      <c r="AN51" s="416"/>
      <c r="AO51" s="416"/>
      <c r="AP51" s="416"/>
      <c r="AQ51" s="416"/>
      <c r="AR51" s="416"/>
      <c r="AS51" s="416" t="s">
        <v>8</v>
      </c>
      <c r="AT51" s="416"/>
      <c r="AU51" s="416"/>
      <c r="AV51" s="416"/>
      <c r="AW51" s="416"/>
      <c r="AX51" s="416"/>
      <c r="AY51" s="416"/>
      <c r="AZ51" s="416"/>
      <c r="BA51" s="416"/>
      <c r="BB51" s="417"/>
      <c r="BC51" s="415" t="s">
        <v>9</v>
      </c>
      <c r="BD51" s="416"/>
      <c r="BE51" s="416"/>
      <c r="BF51" s="416"/>
      <c r="BG51" s="416"/>
      <c r="BH51" s="416"/>
      <c r="BI51" s="416"/>
      <c r="BJ51" s="416"/>
      <c r="BK51" s="416"/>
      <c r="BL51" s="416"/>
      <c r="BM51" s="397"/>
      <c r="BN51" s="416"/>
      <c r="BO51" s="416"/>
      <c r="BP51" s="416"/>
      <c r="BQ51" s="416"/>
      <c r="BR51" s="416"/>
      <c r="BS51" s="416"/>
      <c r="BT51" s="416"/>
      <c r="BU51" s="416"/>
      <c r="BV51" s="18"/>
      <c r="BW51" s="417" t="s">
        <v>10</v>
      </c>
      <c r="BX51" s="66"/>
      <c r="BY51" s="416"/>
      <c r="BZ51" s="18"/>
      <c r="CA51" s="416"/>
      <c r="CB51" s="247"/>
      <c r="CC51" s="18"/>
      <c r="CD51" s="416"/>
      <c r="CE51" s="416"/>
      <c r="CF51" s="416"/>
      <c r="CG51" s="247"/>
      <c r="CH51" s="416"/>
      <c r="CI51" s="416"/>
      <c r="CJ51" s="416"/>
      <c r="CK51" s="416"/>
      <c r="CL51" s="416"/>
      <c r="CM51" s="416" t="s">
        <v>12</v>
      </c>
      <c r="CN51" s="419"/>
      <c r="CO51" s="416"/>
      <c r="CP51" s="419"/>
      <c r="CQ51" s="531" t="s">
        <v>48</v>
      </c>
      <c r="CR51" s="419"/>
      <c r="CS51" s="515"/>
      <c r="CT51" s="415"/>
      <c r="CU51" s="434" t="s">
        <v>27</v>
      </c>
      <c r="CV51" s="35"/>
      <c r="CW51" s="35"/>
      <c r="CX51" s="35"/>
      <c r="CY51" s="247"/>
      <c r="CZ51" s="514"/>
      <c r="DA51" s="514"/>
      <c r="DB51" s="35"/>
      <c r="DC51" s="419"/>
      <c r="DD51" s="419"/>
      <c r="DE51" s="35"/>
      <c r="DF51" s="35"/>
      <c r="DG51" s="35"/>
      <c r="DH51" s="35"/>
      <c r="DI51" s="35"/>
      <c r="DJ51" s="45"/>
      <c r="DK51" s="508">
        <f>(COUNTA(J51:AU51)+COUNTA(CV51:CX51)+ COUNTA(AV51:CS51)+COUNTA(CT51))*3</f>
        <v>24</v>
      </c>
      <c r="DL51" s="141"/>
      <c r="DM51" s="141">
        <f t="shared" si="1"/>
        <v>24</v>
      </c>
    </row>
    <row r="52" spans="1:126" ht="15.75" x14ac:dyDescent="0.2">
      <c r="A52" s="152">
        <v>8496</v>
      </c>
      <c r="B52" s="136" t="s">
        <v>200</v>
      </c>
      <c r="C52" s="432" t="s">
        <v>105</v>
      </c>
      <c r="D52" s="90" t="s">
        <v>14</v>
      </c>
      <c r="E52" s="260"/>
      <c r="F52" s="247"/>
      <c r="G52" s="247"/>
      <c r="H52" s="247"/>
      <c r="I52" s="265"/>
      <c r="J52" s="530"/>
      <c r="K52" s="531"/>
      <c r="L52" s="531"/>
      <c r="M52" s="531"/>
      <c r="N52" s="531"/>
      <c r="O52" s="531"/>
      <c r="P52" s="531" t="s">
        <v>172</v>
      </c>
      <c r="Q52" s="531"/>
      <c r="R52" s="531"/>
      <c r="S52" s="531"/>
      <c r="T52" s="247"/>
      <c r="U52" s="531"/>
      <c r="V52" s="531"/>
      <c r="W52" s="531"/>
      <c r="X52" s="531"/>
      <c r="Y52" s="531"/>
      <c r="Z52" s="531" t="s">
        <v>4</v>
      </c>
      <c r="AA52" s="531"/>
      <c r="AB52" s="531"/>
      <c r="AC52" s="531"/>
      <c r="AD52" s="531"/>
      <c r="AE52" s="531"/>
      <c r="AF52" s="74"/>
      <c r="AG52" s="415"/>
      <c r="AH52" s="416"/>
      <c r="AI52" s="416"/>
      <c r="AJ52" s="416" t="s">
        <v>6</v>
      </c>
      <c r="AK52" s="419"/>
      <c r="AL52" s="416"/>
      <c r="AM52" s="416"/>
      <c r="AN52" s="416"/>
      <c r="AO52" s="419"/>
      <c r="AP52" s="419"/>
      <c r="AQ52" s="416"/>
      <c r="AR52" s="416"/>
      <c r="AS52" s="416"/>
      <c r="AT52" s="416" t="s">
        <v>8</v>
      </c>
      <c r="AU52" s="416"/>
      <c r="AV52" s="416"/>
      <c r="AW52" s="416"/>
      <c r="AX52" s="416"/>
      <c r="AY52" s="416"/>
      <c r="AZ52" s="416"/>
      <c r="BA52" s="416"/>
      <c r="BB52" s="417"/>
      <c r="BC52" s="415"/>
      <c r="BD52" s="416" t="s">
        <v>9</v>
      </c>
      <c r="BE52" s="416"/>
      <c r="BF52" s="416"/>
      <c r="BG52" s="416"/>
      <c r="BH52" s="416"/>
      <c r="BI52" s="416"/>
      <c r="BJ52" s="416"/>
      <c r="BK52" s="416"/>
      <c r="BL52" s="416"/>
      <c r="BM52" s="397"/>
      <c r="BN52" s="416" t="s">
        <v>10</v>
      </c>
      <c r="BO52" s="416"/>
      <c r="BP52" s="416"/>
      <c r="BQ52" s="416"/>
      <c r="BR52" s="416"/>
      <c r="BS52" s="416"/>
      <c r="BT52" s="416"/>
      <c r="BU52" s="416"/>
      <c r="BV52" s="416"/>
      <c r="BW52" s="417"/>
      <c r="BX52" s="415" t="s">
        <v>12</v>
      </c>
      <c r="BY52" s="416"/>
      <c r="BZ52" s="416"/>
      <c r="CA52" s="416"/>
      <c r="CB52" s="247"/>
      <c r="CC52" s="416"/>
      <c r="CD52" s="419"/>
      <c r="CE52" s="416"/>
      <c r="CF52" s="416"/>
      <c r="CG52" s="247"/>
      <c r="CH52" s="416" t="s">
        <v>78</v>
      </c>
      <c r="CI52" s="416"/>
      <c r="CJ52" s="416"/>
      <c r="CK52" s="416"/>
      <c r="CL52" s="416"/>
      <c r="CM52" s="416"/>
      <c r="CN52" s="419"/>
      <c r="CO52" s="419"/>
      <c r="CP52" s="416"/>
      <c r="CQ52" s="531"/>
      <c r="CR52" s="416"/>
      <c r="CS52" s="95"/>
      <c r="CT52" s="75"/>
      <c r="CU52" s="180" t="s">
        <v>27</v>
      </c>
      <c r="CV52" s="35"/>
      <c r="CW52" s="416"/>
      <c r="CX52" s="183"/>
      <c r="CY52" s="247"/>
      <c r="CZ52" s="514"/>
      <c r="DA52" s="514"/>
      <c r="DB52" s="35"/>
      <c r="DC52" s="419"/>
      <c r="DD52" s="419"/>
      <c r="DE52" s="35"/>
      <c r="DF52" s="35"/>
      <c r="DG52" s="35"/>
      <c r="DH52" s="35"/>
      <c r="DI52" s="35"/>
      <c r="DJ52" s="45"/>
      <c r="DK52" s="508">
        <f>(COUNTA(J52:AU52)+COUNTA(CV52:CX52)+ COUNTA(AV52:CP52)+COUNTA(CT52))*3</f>
        <v>24</v>
      </c>
      <c r="DL52" s="141"/>
      <c r="DM52" s="141">
        <f t="shared" si="1"/>
        <v>24</v>
      </c>
    </row>
    <row r="53" spans="1:126" ht="30.75" x14ac:dyDescent="0.2">
      <c r="A53" s="152">
        <v>8496</v>
      </c>
      <c r="B53" s="136" t="s">
        <v>201</v>
      </c>
      <c r="C53" s="432" t="s">
        <v>202</v>
      </c>
      <c r="D53" s="90" t="s">
        <v>14</v>
      </c>
      <c r="E53" s="260"/>
      <c r="F53" s="247"/>
      <c r="G53" s="247"/>
      <c r="H53" s="247"/>
      <c r="I53" s="265"/>
      <c r="J53" s="530"/>
      <c r="K53" s="531"/>
      <c r="L53" s="531"/>
      <c r="M53" s="531"/>
      <c r="N53" s="531"/>
      <c r="O53" s="531"/>
      <c r="P53" s="531"/>
      <c r="Q53" s="531" t="s">
        <v>172</v>
      </c>
      <c r="R53" s="531"/>
      <c r="S53" s="531"/>
      <c r="T53" s="247"/>
      <c r="U53" s="531"/>
      <c r="V53" s="531"/>
      <c r="W53" s="533"/>
      <c r="X53" s="533"/>
      <c r="Y53" s="533"/>
      <c r="Z53" s="531"/>
      <c r="AA53" s="531" t="s">
        <v>4</v>
      </c>
      <c r="AB53" s="531"/>
      <c r="AC53" s="531"/>
      <c r="AD53" s="531"/>
      <c r="AE53" s="531"/>
      <c r="AF53" s="74"/>
      <c r="AG53" s="75"/>
      <c r="AH53" s="419"/>
      <c r="AI53" s="419"/>
      <c r="AJ53" s="416"/>
      <c r="AK53" s="416" t="s">
        <v>6</v>
      </c>
      <c r="AL53" s="416"/>
      <c r="AM53" s="416"/>
      <c r="AN53" s="416"/>
      <c r="AO53" s="416"/>
      <c r="AP53" s="416"/>
      <c r="AQ53" s="416"/>
      <c r="AR53" s="416"/>
      <c r="AS53" s="416"/>
      <c r="AT53" s="416"/>
      <c r="AU53" s="416" t="s">
        <v>8</v>
      </c>
      <c r="AV53" s="416"/>
      <c r="AW53" s="416"/>
      <c r="AX53" s="416"/>
      <c r="AY53" s="416"/>
      <c r="AZ53" s="416"/>
      <c r="BA53" s="416"/>
      <c r="BB53" s="417"/>
      <c r="BC53" s="415"/>
      <c r="BD53" s="416"/>
      <c r="BE53" s="416" t="s">
        <v>9</v>
      </c>
      <c r="BF53" s="416"/>
      <c r="BG53" s="416"/>
      <c r="BH53" s="416"/>
      <c r="BI53" s="416"/>
      <c r="BJ53" s="416"/>
      <c r="BK53" s="416"/>
      <c r="BL53" s="416"/>
      <c r="BM53" s="397"/>
      <c r="BN53" s="416"/>
      <c r="BO53" s="416" t="s">
        <v>10</v>
      </c>
      <c r="BP53" s="419"/>
      <c r="BQ53" s="416"/>
      <c r="BR53" s="419"/>
      <c r="BS53" s="416"/>
      <c r="BT53" s="419"/>
      <c r="BU53" s="419"/>
      <c r="BV53" s="419"/>
      <c r="BW53" s="95"/>
      <c r="BX53" s="75"/>
      <c r="BY53" s="416" t="s">
        <v>12</v>
      </c>
      <c r="BZ53" s="18"/>
      <c r="CA53" s="416"/>
      <c r="CB53" s="250"/>
      <c r="CC53" s="416"/>
      <c r="CD53" s="18"/>
      <c r="CE53" s="18"/>
      <c r="CF53" s="18"/>
      <c r="CG53" s="250"/>
      <c r="CH53" s="18"/>
      <c r="CI53" s="416" t="s">
        <v>78</v>
      </c>
      <c r="CJ53" s="416"/>
      <c r="CK53" s="416"/>
      <c r="CL53" s="416"/>
      <c r="CM53" s="416"/>
      <c r="CN53" s="419"/>
      <c r="CO53" s="419"/>
      <c r="CP53" s="419"/>
      <c r="CQ53" s="531"/>
      <c r="CR53" s="419"/>
      <c r="CS53" s="417"/>
      <c r="CT53" s="75"/>
      <c r="CU53" s="180" t="s">
        <v>27</v>
      </c>
      <c r="CV53" s="35"/>
      <c r="CW53" s="35"/>
      <c r="CX53" s="183"/>
      <c r="CY53" s="247"/>
      <c r="CZ53" s="514"/>
      <c r="DA53" s="514"/>
      <c r="DB53" s="35"/>
      <c r="DC53" s="419"/>
      <c r="DD53" s="419"/>
      <c r="DE53" s="35"/>
      <c r="DF53" s="35"/>
      <c r="DG53" s="35"/>
      <c r="DH53" s="35"/>
      <c r="DI53" s="35"/>
      <c r="DJ53" s="45"/>
      <c r="DK53" s="508">
        <f>(COUNTA(J53:AU53)+COUNTA(CV53:CX53)+ COUNTA(AV53:CP53)+COUNTA(CT53))*3</f>
        <v>24</v>
      </c>
      <c r="DL53" s="141"/>
      <c r="DM53" s="141">
        <f t="shared" si="1"/>
        <v>24</v>
      </c>
    </row>
    <row r="54" spans="1:126" ht="15.75" x14ac:dyDescent="0.2">
      <c r="A54" s="152">
        <v>8496</v>
      </c>
      <c r="B54" s="136" t="s">
        <v>203</v>
      </c>
      <c r="C54" s="432" t="s">
        <v>204</v>
      </c>
      <c r="D54" s="90" t="s">
        <v>14</v>
      </c>
      <c r="E54" s="260"/>
      <c r="F54" s="247"/>
      <c r="G54" s="247"/>
      <c r="H54" s="247"/>
      <c r="I54" s="265"/>
      <c r="J54" s="530"/>
      <c r="K54" s="531" t="s">
        <v>172</v>
      </c>
      <c r="L54" s="531"/>
      <c r="M54" s="531"/>
      <c r="N54" s="531"/>
      <c r="O54" s="531"/>
      <c r="P54" s="531"/>
      <c r="Q54" s="531"/>
      <c r="R54" s="531"/>
      <c r="S54" s="531"/>
      <c r="T54" s="247"/>
      <c r="U54" s="531" t="s">
        <v>4</v>
      </c>
      <c r="V54" s="531"/>
      <c r="W54" s="17"/>
      <c r="X54" s="531"/>
      <c r="Y54" s="533"/>
      <c r="Z54" s="531"/>
      <c r="AA54" s="531"/>
      <c r="AB54" s="531"/>
      <c r="AC54" s="531"/>
      <c r="AD54" s="531"/>
      <c r="AE54" s="531" t="s">
        <v>6</v>
      </c>
      <c r="AF54" s="532"/>
      <c r="AG54" s="415"/>
      <c r="AH54" s="416"/>
      <c r="AI54" s="416"/>
      <c r="AJ54" s="416"/>
      <c r="AK54" s="416"/>
      <c r="AL54" s="416"/>
      <c r="AM54" s="416"/>
      <c r="AN54" s="416"/>
      <c r="AO54" s="416" t="s">
        <v>8</v>
      </c>
      <c r="AP54" s="416"/>
      <c r="AQ54" s="416"/>
      <c r="AR54" s="416"/>
      <c r="AS54" s="416"/>
      <c r="AT54" s="416"/>
      <c r="AU54" s="416"/>
      <c r="AV54" s="416"/>
      <c r="AW54" s="416"/>
      <c r="AX54" s="416"/>
      <c r="AY54" s="416" t="s">
        <v>9</v>
      </c>
      <c r="AZ54" s="416"/>
      <c r="BA54" s="416"/>
      <c r="BB54" s="417"/>
      <c r="BC54" s="415"/>
      <c r="BD54" s="416"/>
      <c r="BE54" s="416"/>
      <c r="BF54" s="416"/>
      <c r="BG54" s="416"/>
      <c r="BH54" s="416"/>
      <c r="BI54" s="416" t="s">
        <v>10</v>
      </c>
      <c r="BJ54" s="416"/>
      <c r="BK54" s="416"/>
      <c r="BL54" s="416"/>
      <c r="BM54" s="397"/>
      <c r="BN54" s="416"/>
      <c r="BO54" s="416"/>
      <c r="BP54" s="416"/>
      <c r="BQ54" s="416"/>
      <c r="BR54" s="416"/>
      <c r="BS54" s="416" t="s">
        <v>12</v>
      </c>
      <c r="BT54" s="416"/>
      <c r="BU54" s="419"/>
      <c r="BV54" s="416"/>
      <c r="BW54" s="95"/>
      <c r="BX54" s="415"/>
      <c r="BY54" s="416"/>
      <c r="BZ54" s="416"/>
      <c r="CA54" s="18"/>
      <c r="CB54" s="250"/>
      <c r="CC54" s="416" t="s">
        <v>78</v>
      </c>
      <c r="CD54" s="416"/>
      <c r="CE54" s="18"/>
      <c r="CF54" s="416"/>
      <c r="CG54" s="250"/>
      <c r="CH54" s="18"/>
      <c r="CI54" s="18"/>
      <c r="CJ54" s="416"/>
      <c r="CK54" s="18"/>
      <c r="CL54" s="18"/>
      <c r="CM54" s="18"/>
      <c r="CN54" s="416"/>
      <c r="CO54" s="18"/>
      <c r="CP54" s="18"/>
      <c r="CQ54" s="531"/>
      <c r="CR54" s="419"/>
      <c r="CS54" s="67"/>
      <c r="CT54" s="66"/>
      <c r="CU54" s="180" t="s">
        <v>27</v>
      </c>
      <c r="CV54" s="35"/>
      <c r="CW54" s="35"/>
      <c r="CX54" s="183"/>
      <c r="CY54" s="247"/>
      <c r="CZ54" s="514"/>
      <c r="DA54" s="514"/>
      <c r="DB54" s="35"/>
      <c r="DC54" s="416"/>
      <c r="DD54" s="419"/>
      <c r="DE54" s="35"/>
      <c r="DF54" s="35"/>
      <c r="DG54" s="35"/>
      <c r="DH54" s="35"/>
      <c r="DI54" s="35"/>
      <c r="DJ54" s="45"/>
      <c r="DK54" s="508">
        <f>(COUNTA(J54:AU54)+COUNTA(CV54:CX54)+ COUNTA(AV54:CP54)+COUNTA(CT54))*3</f>
        <v>24</v>
      </c>
      <c r="DL54" s="141"/>
      <c r="DM54" s="141">
        <f t="shared" si="1"/>
        <v>24</v>
      </c>
    </row>
    <row r="55" spans="1:126" ht="26.25" thickBot="1" x14ac:dyDescent="0.25">
      <c r="A55" s="153">
        <v>8496</v>
      </c>
      <c r="B55" s="153" t="s">
        <v>205</v>
      </c>
      <c r="C55" s="274" t="s">
        <v>206</v>
      </c>
      <c r="D55" s="272" t="s">
        <v>14</v>
      </c>
      <c r="E55" s="261"/>
      <c r="F55" s="255"/>
      <c r="G55" s="255"/>
      <c r="H55" s="255"/>
      <c r="I55" s="266"/>
      <c r="J55" s="536" t="s">
        <v>239</v>
      </c>
      <c r="K55" s="409"/>
      <c r="L55" s="409"/>
      <c r="M55" s="409"/>
      <c r="N55" s="409"/>
      <c r="O55" s="409"/>
      <c r="P55" s="409"/>
      <c r="Q55" s="409"/>
      <c r="R55" s="409"/>
      <c r="S55" s="409"/>
      <c r="T55" s="255"/>
      <c r="U55" s="409"/>
      <c r="V55" s="409"/>
      <c r="W55" s="409"/>
      <c r="X55" s="409"/>
      <c r="Y55" s="409"/>
      <c r="Z55" s="409"/>
      <c r="AA55" s="409"/>
      <c r="AB55" s="409"/>
      <c r="AC55" s="409"/>
      <c r="AD55" s="409" t="s">
        <v>172</v>
      </c>
      <c r="AE55" s="409"/>
      <c r="AF55" s="47"/>
      <c r="AG55" s="203"/>
      <c r="AH55" s="409"/>
      <c r="AI55" s="28"/>
      <c r="AJ55" s="409"/>
      <c r="AK55" s="409"/>
      <c r="AL55" s="409"/>
      <c r="AM55" s="409"/>
      <c r="AN55" s="409" t="s">
        <v>4</v>
      </c>
      <c r="AO55" s="409"/>
      <c r="AP55" s="28"/>
      <c r="AQ55" s="28"/>
      <c r="AR55" s="409"/>
      <c r="AS55" s="28"/>
      <c r="AT55" s="409"/>
      <c r="AU55" s="409"/>
      <c r="AV55" s="409"/>
      <c r="AW55" s="409"/>
      <c r="AX55" s="409" t="s">
        <v>6</v>
      </c>
      <c r="AY55" s="409"/>
      <c r="AZ55" s="409"/>
      <c r="BA55" s="409"/>
      <c r="BB55" s="96"/>
      <c r="BC55" s="408"/>
      <c r="BD55" s="409"/>
      <c r="BE55" s="409"/>
      <c r="BF55" s="409"/>
      <c r="BG55" s="409"/>
      <c r="BH55" s="409" t="s">
        <v>8</v>
      </c>
      <c r="BI55" s="409"/>
      <c r="BJ55" s="409"/>
      <c r="BK55" s="409"/>
      <c r="BL55" s="409"/>
      <c r="BM55" s="398"/>
      <c r="BN55" s="409"/>
      <c r="BO55" s="409"/>
      <c r="BP55" s="409"/>
      <c r="BQ55" s="409"/>
      <c r="BR55" s="409" t="s">
        <v>9</v>
      </c>
      <c r="BS55" s="409"/>
      <c r="BT55" s="409"/>
      <c r="BU55" s="409"/>
      <c r="BV55" s="409"/>
      <c r="BW55" s="96"/>
      <c r="BX55" s="408"/>
      <c r="BY55" s="409"/>
      <c r="BZ55" s="409"/>
      <c r="CA55" s="409"/>
      <c r="CB55" s="255"/>
      <c r="CC55" s="409"/>
      <c r="CD55" s="28"/>
      <c r="CE55" s="28"/>
      <c r="CF55" s="409"/>
      <c r="CG55" s="262"/>
      <c r="CH55" s="28"/>
      <c r="CI55" s="409"/>
      <c r="CJ55" s="409"/>
      <c r="CK55" s="409"/>
      <c r="CL55" s="409" t="s">
        <v>10</v>
      </c>
      <c r="CM55" s="409"/>
      <c r="CN55" s="409"/>
      <c r="CO55" s="409" t="s">
        <v>12</v>
      </c>
      <c r="CP55" s="409"/>
      <c r="CQ55" s="409"/>
      <c r="CR55" s="409" t="s">
        <v>78</v>
      </c>
      <c r="CS55" s="230"/>
      <c r="CT55" s="369"/>
      <c r="CU55" s="83" t="s">
        <v>27</v>
      </c>
      <c r="CV55" s="409"/>
      <c r="CW55" s="360"/>
      <c r="CX55" s="204"/>
      <c r="CY55" s="262"/>
      <c r="CZ55" s="409"/>
      <c r="DA55" s="409"/>
      <c r="DB55" s="37"/>
      <c r="DC55" s="28"/>
      <c r="DD55" s="28"/>
      <c r="DE55" s="37"/>
      <c r="DF55" s="37"/>
      <c r="DG55" s="37"/>
      <c r="DH55" s="37"/>
      <c r="DI55" s="37"/>
      <c r="DJ55" s="287"/>
      <c r="DK55" s="497">
        <f>(COUNTA(K55:AU55)+COUNTA(CV55:CX55)+ COUNTA(AV55:CP55)+COUNTA(CR55))*3</f>
        <v>24</v>
      </c>
      <c r="DL55" s="504"/>
      <c r="DM55" s="504">
        <f t="shared" si="1"/>
        <v>24</v>
      </c>
      <c r="DN55" s="30"/>
      <c r="DO55" s="30"/>
      <c r="DP55" s="30"/>
      <c r="DQ55" s="30"/>
      <c r="DR55" s="30"/>
      <c r="DS55" s="30"/>
      <c r="DT55" s="30"/>
      <c r="DU55" s="30"/>
      <c r="DV55" s="30"/>
    </row>
    <row r="56" spans="1:126" ht="15.75" x14ac:dyDescent="0.2">
      <c r="A56" s="144">
        <v>10496</v>
      </c>
      <c r="B56" s="144" t="s">
        <v>125</v>
      </c>
      <c r="C56" s="277" t="s">
        <v>123</v>
      </c>
      <c r="D56" s="151" t="s">
        <v>14</v>
      </c>
      <c r="E56" s="263"/>
      <c r="F56" s="246"/>
      <c r="G56" s="246"/>
      <c r="H56" s="246"/>
      <c r="I56" s="264"/>
      <c r="J56" s="406" t="s">
        <v>172</v>
      </c>
      <c r="K56" s="407"/>
      <c r="L56" s="407"/>
      <c r="M56" s="407"/>
      <c r="N56" s="407"/>
      <c r="O56" s="407"/>
      <c r="P56" s="407"/>
      <c r="Q56" s="407"/>
      <c r="R56" s="407"/>
      <c r="S56" s="407"/>
      <c r="T56" s="246"/>
      <c r="U56" s="407"/>
      <c r="V56" s="407"/>
      <c r="W56" s="73"/>
      <c r="X56" s="73"/>
      <c r="Y56" s="73"/>
      <c r="Z56" s="407"/>
      <c r="AA56" s="407"/>
      <c r="AB56" s="407"/>
      <c r="AC56" s="407"/>
      <c r="AD56" s="407" t="s">
        <v>4</v>
      </c>
      <c r="AE56" s="407"/>
      <c r="AF56" s="155"/>
      <c r="AG56" s="192"/>
      <c r="AH56" s="73"/>
      <c r="AI56" s="73"/>
      <c r="AJ56" s="407"/>
      <c r="AK56" s="407"/>
      <c r="AL56" s="407"/>
      <c r="AM56" s="407"/>
      <c r="AN56" s="407" t="s">
        <v>6</v>
      </c>
      <c r="AO56" s="407"/>
      <c r="AP56" s="407"/>
      <c r="AQ56" s="407"/>
      <c r="AR56" s="407"/>
      <c r="AS56" s="407"/>
      <c r="AT56" s="407"/>
      <c r="AU56" s="407"/>
      <c r="AV56" s="407"/>
      <c r="AW56" s="407"/>
      <c r="AX56" s="407" t="s">
        <v>8</v>
      </c>
      <c r="AY56" s="407"/>
      <c r="AZ56" s="407"/>
      <c r="BA56" s="407"/>
      <c r="BB56" s="414"/>
      <c r="BC56" s="406"/>
      <c r="BD56" s="407"/>
      <c r="BE56" s="407"/>
      <c r="BF56" s="407"/>
      <c r="BG56" s="407"/>
      <c r="BH56" s="407" t="s">
        <v>9</v>
      </c>
      <c r="BI56" s="407"/>
      <c r="BJ56" s="407"/>
      <c r="BK56" s="407"/>
      <c r="BL56" s="407"/>
      <c r="BM56" s="430"/>
      <c r="BN56" s="407"/>
      <c r="BO56" s="407"/>
      <c r="BP56" s="73"/>
      <c r="BQ56" s="407"/>
      <c r="BR56" s="407" t="s">
        <v>10</v>
      </c>
      <c r="BS56" s="407"/>
      <c r="BT56" s="73"/>
      <c r="BU56" s="73"/>
      <c r="BV56" s="73"/>
      <c r="BW56" s="155"/>
      <c r="BX56" s="192"/>
      <c r="BY56" s="407"/>
      <c r="BZ56" s="46"/>
      <c r="CA56" s="407"/>
      <c r="CB56" s="249"/>
      <c r="CC56" s="407"/>
      <c r="CD56" s="46"/>
      <c r="CE56" s="46"/>
      <c r="CF56" s="46"/>
      <c r="CG56" s="249"/>
      <c r="CH56" s="46"/>
      <c r="CI56" s="407"/>
      <c r="CJ56" s="407"/>
      <c r="CK56" s="407"/>
      <c r="CL56" s="407" t="s">
        <v>12</v>
      </c>
      <c r="CM56" s="407"/>
      <c r="CN56" s="73"/>
      <c r="CO56" s="73"/>
      <c r="CP56" s="73"/>
      <c r="CQ56" s="26" t="s">
        <v>104</v>
      </c>
      <c r="CR56" s="73"/>
      <c r="CS56" s="528" t="s">
        <v>56</v>
      </c>
      <c r="CT56" s="526"/>
      <c r="CU56" s="182" t="s">
        <v>27</v>
      </c>
      <c r="CV56" s="33"/>
      <c r="CW56" s="33"/>
      <c r="CX56" s="184"/>
      <c r="CY56" s="246"/>
      <c r="CZ56" s="511"/>
      <c r="DA56" s="511"/>
      <c r="DB56" s="33"/>
      <c r="DC56" s="73"/>
      <c r="DD56" s="73"/>
      <c r="DE56" s="33"/>
      <c r="DF56" s="33"/>
      <c r="DG56" s="33"/>
      <c r="DH56" s="33"/>
      <c r="DI56" s="33"/>
      <c r="DJ56" s="44"/>
      <c r="DK56" s="120">
        <f>(COUNTA(J56:AU56)+COUNTA(CV56)+ COUNTA(AV56:CP56)+COUNTA(CS56))*3</f>
        <v>24</v>
      </c>
      <c r="DL56" s="151"/>
      <c r="DM56" s="151">
        <f t="shared" ref="DM56:DM58" si="2">SUM(DK56:DL56)</f>
        <v>24</v>
      </c>
      <c r="DN56" s="77"/>
      <c r="DO56" s="165"/>
      <c r="DP56" s="165"/>
      <c r="DQ56" s="165"/>
      <c r="DR56" s="165"/>
      <c r="DS56" s="30"/>
      <c r="DT56" s="30"/>
      <c r="DU56" s="30"/>
      <c r="DV56" s="30"/>
    </row>
    <row r="57" spans="1:126" ht="15.75" x14ac:dyDescent="0.2">
      <c r="A57" s="145">
        <v>10496</v>
      </c>
      <c r="B57" s="145" t="s">
        <v>124</v>
      </c>
      <c r="C57" s="278" t="s">
        <v>122</v>
      </c>
      <c r="D57" s="152" t="s">
        <v>14</v>
      </c>
      <c r="E57" s="260"/>
      <c r="F57" s="247"/>
      <c r="G57" s="247"/>
      <c r="H57" s="247"/>
      <c r="I57" s="265"/>
      <c r="J57" s="415"/>
      <c r="K57" s="416" t="s">
        <v>172</v>
      </c>
      <c r="L57" s="416"/>
      <c r="M57" s="416"/>
      <c r="N57" s="416"/>
      <c r="O57" s="416"/>
      <c r="P57" s="416"/>
      <c r="Q57" s="416"/>
      <c r="R57" s="416"/>
      <c r="S57" s="416"/>
      <c r="T57" s="247"/>
      <c r="U57" s="416" t="s">
        <v>4</v>
      </c>
      <c r="V57" s="416"/>
      <c r="W57" s="17"/>
      <c r="X57" s="416"/>
      <c r="Y57" s="419"/>
      <c r="Z57" s="416"/>
      <c r="AA57" s="416"/>
      <c r="AB57" s="416"/>
      <c r="AC57" s="416"/>
      <c r="AD57" s="416"/>
      <c r="AE57" s="416" t="s">
        <v>6</v>
      </c>
      <c r="AF57" s="417"/>
      <c r="AG57" s="415"/>
      <c r="AH57" s="416"/>
      <c r="AI57" s="416"/>
      <c r="AJ57" s="416"/>
      <c r="AK57" s="416"/>
      <c r="AL57" s="416"/>
      <c r="AM57" s="416"/>
      <c r="AN57" s="416"/>
      <c r="AO57" s="416" t="s">
        <v>8</v>
      </c>
      <c r="AP57" s="416"/>
      <c r="AQ57" s="416"/>
      <c r="AR57" s="416"/>
      <c r="AS57" s="416"/>
      <c r="AT57" s="416"/>
      <c r="AU57" s="416"/>
      <c r="AV57" s="416"/>
      <c r="AW57" s="416"/>
      <c r="AX57" s="416"/>
      <c r="AY57" s="416" t="s">
        <v>9</v>
      </c>
      <c r="AZ57" s="416"/>
      <c r="BA57" s="416"/>
      <c r="BB57" s="417"/>
      <c r="BC57" s="415"/>
      <c r="BD57" s="416"/>
      <c r="BE57" s="416"/>
      <c r="BF57" s="416"/>
      <c r="BG57" s="416"/>
      <c r="BH57" s="416"/>
      <c r="BI57" s="416" t="s">
        <v>10</v>
      </c>
      <c r="BJ57" s="416"/>
      <c r="BK57" s="416"/>
      <c r="BL57" s="416"/>
      <c r="BM57" s="397"/>
      <c r="BN57" s="416"/>
      <c r="BO57" s="416"/>
      <c r="BP57" s="416"/>
      <c r="BQ57" s="416"/>
      <c r="BR57" s="416"/>
      <c r="BS57" s="416" t="s">
        <v>12</v>
      </c>
      <c r="BT57" s="416"/>
      <c r="BU57" s="419"/>
      <c r="BV57" s="416"/>
      <c r="BW57" s="95"/>
      <c r="BX57" s="415"/>
      <c r="BY57" s="416"/>
      <c r="BZ57" s="416"/>
      <c r="CA57" s="18"/>
      <c r="CB57" s="250"/>
      <c r="CC57" s="416" t="s">
        <v>78</v>
      </c>
      <c r="CD57" s="416"/>
      <c r="CE57" s="18"/>
      <c r="CF57" s="416"/>
      <c r="CG57" s="250"/>
      <c r="CH57" s="18"/>
      <c r="CI57" s="18"/>
      <c r="CJ57" s="416"/>
      <c r="CK57" s="18"/>
      <c r="CL57" s="18"/>
      <c r="CM57" s="18"/>
      <c r="CN57" s="416"/>
      <c r="CO57" s="18"/>
      <c r="CP57" s="18"/>
      <c r="CQ57" s="434" t="s">
        <v>104</v>
      </c>
      <c r="CR57" s="419"/>
      <c r="CS57" s="67"/>
      <c r="CT57" s="530"/>
      <c r="CU57" s="180" t="s">
        <v>27</v>
      </c>
      <c r="CV57" s="35"/>
      <c r="CW57" s="35"/>
      <c r="CX57" s="183"/>
      <c r="CY57" s="247"/>
      <c r="CZ57" s="514"/>
      <c r="DA57" s="514"/>
      <c r="DB57" s="35"/>
      <c r="DC57" s="416"/>
      <c r="DD57" s="419"/>
      <c r="DE57" s="35"/>
      <c r="DF57" s="35"/>
      <c r="DG57" s="35"/>
      <c r="DH57" s="35"/>
      <c r="DI57" s="35"/>
      <c r="DJ57" s="45"/>
      <c r="DK57" s="121">
        <f>(COUNTA(J57:AU57)+COUNTA(CV57)+ COUNTA(AV57:CP57)+COUNTA(CT57))*3</f>
        <v>24</v>
      </c>
      <c r="DL57" s="152"/>
      <c r="DM57" s="152">
        <f t="shared" si="2"/>
        <v>24</v>
      </c>
      <c r="DN57" s="77"/>
      <c r="DO57" s="404"/>
      <c r="DP57" s="404"/>
      <c r="DQ57" s="404"/>
      <c r="DR57" s="404"/>
      <c r="DS57" s="30"/>
      <c r="DT57" s="30"/>
      <c r="DU57" s="30"/>
      <c r="DV57" s="30"/>
    </row>
    <row r="58" spans="1:126" ht="31.5" thickBot="1" x14ac:dyDescent="0.25">
      <c r="A58" s="146">
        <v>10496</v>
      </c>
      <c r="B58" s="146" t="s">
        <v>182</v>
      </c>
      <c r="C58" s="274" t="s">
        <v>152</v>
      </c>
      <c r="D58" s="153" t="s">
        <v>14</v>
      </c>
      <c r="E58" s="261"/>
      <c r="F58" s="255"/>
      <c r="G58" s="255"/>
      <c r="H58" s="255"/>
      <c r="I58" s="266"/>
      <c r="J58" s="408"/>
      <c r="K58" s="409"/>
      <c r="L58" s="409" t="s">
        <v>172</v>
      </c>
      <c r="M58" s="409"/>
      <c r="N58" s="409"/>
      <c r="O58" s="409"/>
      <c r="P58" s="409"/>
      <c r="Q58" s="409"/>
      <c r="R58" s="409"/>
      <c r="S58" s="409"/>
      <c r="T58" s="255"/>
      <c r="U58" s="409"/>
      <c r="V58" s="409" t="s">
        <v>4</v>
      </c>
      <c r="W58" s="409"/>
      <c r="X58" s="409"/>
      <c r="Y58" s="409"/>
      <c r="Z58" s="409"/>
      <c r="AA58" s="409"/>
      <c r="AB58" s="409"/>
      <c r="AC58" s="409"/>
      <c r="AD58" s="409"/>
      <c r="AE58" s="409"/>
      <c r="AF58" s="96" t="s">
        <v>6</v>
      </c>
      <c r="AG58" s="203"/>
      <c r="AH58" s="409"/>
      <c r="AI58" s="28"/>
      <c r="AJ58" s="409"/>
      <c r="AK58" s="409"/>
      <c r="AL58" s="409"/>
      <c r="AM58" s="409"/>
      <c r="AN58" s="409"/>
      <c r="AO58" s="409"/>
      <c r="AP58" s="409" t="s">
        <v>8</v>
      </c>
      <c r="AQ58" s="28"/>
      <c r="AR58" s="409"/>
      <c r="AS58" s="28"/>
      <c r="AT58" s="409"/>
      <c r="AU58" s="409"/>
      <c r="AV58" s="409"/>
      <c r="AW58" s="409"/>
      <c r="AX58" s="409"/>
      <c r="AY58" s="409"/>
      <c r="AZ58" s="409" t="s">
        <v>9</v>
      </c>
      <c r="BA58" s="409"/>
      <c r="BB58" s="96"/>
      <c r="BC58" s="408"/>
      <c r="BD58" s="409"/>
      <c r="BE58" s="409"/>
      <c r="BF58" s="409"/>
      <c r="BG58" s="409"/>
      <c r="BH58" s="409"/>
      <c r="BI58" s="409"/>
      <c r="BJ58" s="409" t="s">
        <v>10</v>
      </c>
      <c r="BK58" s="409"/>
      <c r="BL58" s="409"/>
      <c r="BM58" s="398"/>
      <c r="BN58" s="409"/>
      <c r="BO58" s="409"/>
      <c r="BP58" s="409"/>
      <c r="BQ58" s="409"/>
      <c r="BR58" s="409"/>
      <c r="BS58" s="409"/>
      <c r="BT58" s="409" t="s">
        <v>12</v>
      </c>
      <c r="BU58" s="409"/>
      <c r="BV58" s="409"/>
      <c r="BW58" s="96"/>
      <c r="BX58" s="408"/>
      <c r="BY58" s="409"/>
      <c r="BZ58" s="409"/>
      <c r="CA58" s="409"/>
      <c r="CB58" s="255"/>
      <c r="CC58" s="409"/>
      <c r="CD58" s="409" t="s">
        <v>78</v>
      </c>
      <c r="CE58" s="28"/>
      <c r="CF58" s="409"/>
      <c r="CG58" s="262"/>
      <c r="CH58" s="28"/>
      <c r="CI58" s="409"/>
      <c r="CJ58" s="409"/>
      <c r="CK58" s="409"/>
      <c r="CL58" s="409"/>
      <c r="CM58" s="409"/>
      <c r="CN58" s="68"/>
      <c r="CO58" s="68"/>
      <c r="CP58" s="409"/>
      <c r="CQ58" s="83" t="s">
        <v>104</v>
      </c>
      <c r="CR58" s="28"/>
      <c r="CS58" s="230"/>
      <c r="CT58" s="408"/>
      <c r="CU58" s="83" t="s">
        <v>27</v>
      </c>
      <c r="CV58" s="409"/>
      <c r="CW58" s="360"/>
      <c r="CX58" s="204"/>
      <c r="CY58" s="262"/>
      <c r="CZ58" s="409"/>
      <c r="DA58" s="409"/>
      <c r="DB58" s="37"/>
      <c r="DC58" s="28"/>
      <c r="DD58" s="28"/>
      <c r="DE58" s="37"/>
      <c r="DF58" s="37"/>
      <c r="DG58" s="37"/>
      <c r="DH58" s="37"/>
      <c r="DI58" s="37"/>
      <c r="DJ58" s="287"/>
      <c r="DK58" s="431">
        <f>(COUNTA(J58:AU58)+COUNTA(CV58)+ COUNTA(AV58:CP58)+COUNTA(CT58))*3</f>
        <v>24</v>
      </c>
      <c r="DL58" s="153"/>
      <c r="DM58" s="153">
        <f t="shared" si="2"/>
        <v>24</v>
      </c>
      <c r="DN58" s="523">
        <f>SUM(DM11:DM58)</f>
        <v>1838</v>
      </c>
      <c r="DO58" s="404"/>
      <c r="DP58" s="404"/>
      <c r="DQ58" s="404"/>
      <c r="DR58" s="404"/>
      <c r="DS58" s="30"/>
      <c r="DT58" s="30"/>
      <c r="DU58" s="30"/>
      <c r="DV58" s="30"/>
    </row>
    <row r="59" spans="1:126" s="30" customFormat="1" ht="15.75" x14ac:dyDescent="0.25">
      <c r="A59" s="404"/>
      <c r="B59" s="404"/>
      <c r="C59" s="107"/>
      <c r="D59" s="404"/>
      <c r="E59" s="404"/>
      <c r="F59" s="404"/>
      <c r="G59" s="404"/>
      <c r="H59" s="404"/>
      <c r="I59" s="404"/>
      <c r="J59" s="404"/>
      <c r="K59" s="404"/>
      <c r="L59" s="404"/>
      <c r="M59" s="404"/>
      <c r="N59" s="404"/>
      <c r="O59" s="404"/>
      <c r="P59" s="404"/>
      <c r="Q59" s="404"/>
      <c r="R59" s="404"/>
      <c r="S59" s="404"/>
      <c r="T59" s="404"/>
      <c r="U59" s="404"/>
      <c r="V59" s="404"/>
      <c r="W59" s="404"/>
      <c r="X59" s="404"/>
      <c r="Y59" s="404"/>
      <c r="Z59" s="404"/>
      <c r="AA59" s="404"/>
      <c r="AB59" s="404"/>
      <c r="AC59" s="404"/>
      <c r="AD59" s="404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404"/>
      <c r="BB59" s="404"/>
      <c r="BC59" s="404"/>
      <c r="BD59" s="404"/>
      <c r="BE59" s="404"/>
      <c r="BF59" s="404"/>
      <c r="BG59" s="404"/>
      <c r="BH59" s="404"/>
      <c r="BI59" s="404"/>
      <c r="BJ59" s="404"/>
      <c r="BK59" s="404"/>
      <c r="BL59" s="404"/>
      <c r="BM59" s="404"/>
      <c r="BN59" s="404"/>
      <c r="BO59" s="404"/>
      <c r="BP59" s="404"/>
      <c r="BQ59" s="404"/>
      <c r="BR59" s="404"/>
      <c r="BS59" s="404"/>
      <c r="BT59" s="404"/>
      <c r="BU59" s="404"/>
      <c r="BV59" s="404"/>
      <c r="BW59" s="404"/>
      <c r="BX59" s="404"/>
      <c r="BY59" s="404"/>
      <c r="BZ59" s="404"/>
      <c r="CA59" s="404"/>
      <c r="CB59" s="404"/>
      <c r="CC59" s="404"/>
      <c r="CD59" s="404"/>
      <c r="CE59" s="404"/>
      <c r="CF59" s="404"/>
      <c r="CG59" s="404"/>
      <c r="CH59" s="404"/>
      <c r="CI59" s="404"/>
      <c r="CJ59" s="404"/>
      <c r="CK59" s="404"/>
      <c r="CL59" s="404"/>
      <c r="CM59" s="404"/>
      <c r="CN59" s="404"/>
      <c r="CO59" s="404"/>
      <c r="CP59" s="404"/>
      <c r="CQ59" s="404"/>
      <c r="CR59" s="404"/>
      <c r="CS59" s="404"/>
      <c r="CT59" s="404"/>
      <c r="CU59" s="404"/>
      <c r="CV59" s="404"/>
      <c r="CW59" s="404"/>
      <c r="CX59" s="404"/>
      <c r="CY59" s="404"/>
      <c r="CZ59" s="404"/>
      <c r="DA59" s="404"/>
      <c r="DB59" s="404"/>
      <c r="DC59" s="404"/>
      <c r="DD59" s="404"/>
      <c r="DE59" s="404"/>
      <c r="DF59" s="404"/>
      <c r="DG59" s="404"/>
      <c r="DH59" s="404"/>
      <c r="DI59" s="404"/>
      <c r="DJ59" s="404"/>
      <c r="DK59" s="435"/>
      <c r="DL59" s="436"/>
      <c r="DM59" s="108"/>
    </row>
    <row r="60" spans="1:126" s="30" customFormat="1" ht="16.5" thickBot="1" x14ac:dyDescent="0.3">
      <c r="A60" s="404"/>
      <c r="B60" s="404"/>
      <c r="C60" s="107"/>
      <c r="D60" s="404"/>
      <c r="E60" s="404"/>
      <c r="F60" s="404"/>
      <c r="G60" s="404"/>
      <c r="H60" s="404"/>
      <c r="I60" s="404"/>
      <c r="J60" s="404"/>
      <c r="K60" s="404"/>
      <c r="L60" s="404"/>
      <c r="M60" s="404"/>
      <c r="N60" s="404"/>
      <c r="O60" s="404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  <c r="AA60" s="404"/>
      <c r="AB60" s="404"/>
      <c r="AC60" s="404"/>
      <c r="AD60" s="404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404"/>
      <c r="BB60" s="404"/>
      <c r="BC60" s="404"/>
      <c r="BD60" s="404"/>
      <c r="BE60" s="404"/>
      <c r="BF60" s="404"/>
      <c r="BG60" s="404"/>
      <c r="BH60" s="404"/>
      <c r="BI60" s="404"/>
      <c r="BJ60" s="404"/>
      <c r="BK60" s="404"/>
      <c r="BL60" s="404"/>
      <c r="BM60" s="404"/>
      <c r="BN60" s="404"/>
      <c r="BO60" s="404"/>
      <c r="BP60" s="404"/>
      <c r="BQ60" s="404"/>
      <c r="BR60" s="404"/>
      <c r="BS60" s="404"/>
      <c r="BT60" s="404"/>
      <c r="BU60" s="404"/>
      <c r="BV60" s="404"/>
      <c r="BW60" s="404"/>
      <c r="BX60" s="404"/>
      <c r="BY60" s="404"/>
      <c r="BZ60" s="404"/>
      <c r="CA60" s="404"/>
      <c r="CB60" s="404"/>
      <c r="CC60" s="404"/>
      <c r="CD60" s="404"/>
      <c r="CE60" s="404"/>
      <c r="CF60" s="404"/>
      <c r="CG60" s="404"/>
      <c r="CH60" s="404"/>
      <c r="CI60" s="404"/>
      <c r="CJ60" s="404"/>
      <c r="CK60" s="404"/>
      <c r="CL60" s="404"/>
      <c r="CM60" s="404"/>
      <c r="CN60" s="404"/>
      <c r="CO60" s="404"/>
      <c r="CP60" s="404"/>
      <c r="CQ60" s="404"/>
      <c r="CR60" s="404"/>
      <c r="CS60" s="404"/>
      <c r="CT60" s="404"/>
      <c r="CU60" s="404"/>
      <c r="CV60" s="404"/>
      <c r="CW60" s="404"/>
      <c r="CX60" s="404"/>
      <c r="CY60" s="404"/>
      <c r="CZ60" s="404"/>
      <c r="DA60" s="404"/>
      <c r="DB60" s="404"/>
      <c r="DC60" s="404"/>
      <c r="DD60" s="404"/>
      <c r="DE60" s="404"/>
      <c r="DF60" s="404"/>
      <c r="DG60" s="404"/>
      <c r="DH60" s="404"/>
      <c r="DI60" s="404"/>
      <c r="DJ60" s="404"/>
      <c r="DK60" s="435"/>
      <c r="DL60" s="436"/>
      <c r="DM60" s="108"/>
    </row>
    <row r="61" spans="1:126" s="30" customFormat="1" ht="16.5" thickBot="1" x14ac:dyDescent="0.3">
      <c r="A61" s="69" t="s">
        <v>207</v>
      </c>
      <c r="B61" s="70"/>
      <c r="C61" s="70"/>
      <c r="D61" s="70"/>
      <c r="E61" s="538" t="s">
        <v>127</v>
      </c>
      <c r="F61" s="539"/>
      <c r="G61" s="539"/>
      <c r="H61" s="539"/>
      <c r="I61" s="540"/>
      <c r="J61" s="541" t="s">
        <v>145</v>
      </c>
      <c r="K61" s="542"/>
      <c r="L61" s="542"/>
      <c r="M61" s="542"/>
      <c r="N61" s="542"/>
      <c r="O61" s="542"/>
      <c r="P61" s="542"/>
      <c r="Q61" s="542"/>
      <c r="R61" s="542"/>
      <c r="S61" s="542"/>
      <c r="T61" s="542"/>
      <c r="U61" s="542"/>
      <c r="V61" s="542"/>
      <c r="W61" s="542"/>
      <c r="X61" s="542"/>
      <c r="Y61" s="542"/>
      <c r="Z61" s="542"/>
      <c r="AA61" s="542"/>
      <c r="AB61" s="542"/>
      <c r="AC61" s="542"/>
      <c r="AD61" s="542"/>
      <c r="AE61" s="542"/>
      <c r="AF61" s="543"/>
      <c r="AG61" s="547" t="s">
        <v>146</v>
      </c>
      <c r="AH61" s="548"/>
      <c r="AI61" s="548"/>
      <c r="AJ61" s="548"/>
      <c r="AK61" s="548"/>
      <c r="AL61" s="548"/>
      <c r="AM61" s="548"/>
      <c r="AN61" s="548"/>
      <c r="AO61" s="548"/>
      <c r="AP61" s="548"/>
      <c r="AQ61" s="548"/>
      <c r="AR61" s="548"/>
      <c r="AS61" s="548"/>
      <c r="AT61" s="548"/>
      <c r="AU61" s="548"/>
      <c r="AV61" s="548"/>
      <c r="AW61" s="548"/>
      <c r="AX61" s="548"/>
      <c r="AY61" s="548"/>
      <c r="AZ61" s="548"/>
      <c r="BA61" s="548"/>
      <c r="BB61" s="549"/>
      <c r="BC61" s="541" t="s">
        <v>147</v>
      </c>
      <c r="BD61" s="542"/>
      <c r="BE61" s="542"/>
      <c r="BF61" s="542"/>
      <c r="BG61" s="542"/>
      <c r="BH61" s="542"/>
      <c r="BI61" s="542"/>
      <c r="BJ61" s="542"/>
      <c r="BK61" s="542"/>
      <c r="BL61" s="542"/>
      <c r="BM61" s="542"/>
      <c r="BN61" s="542"/>
      <c r="BO61" s="542"/>
      <c r="BP61" s="542"/>
      <c r="BQ61" s="542"/>
      <c r="BR61" s="542"/>
      <c r="BS61" s="542"/>
      <c r="BT61" s="542"/>
      <c r="BU61" s="542"/>
      <c r="BV61" s="542"/>
      <c r="BW61" s="543"/>
      <c r="BX61" s="541" t="s">
        <v>148</v>
      </c>
      <c r="BY61" s="542"/>
      <c r="BZ61" s="542"/>
      <c r="CA61" s="542"/>
      <c r="CB61" s="542"/>
      <c r="CC61" s="542"/>
      <c r="CD61" s="542"/>
      <c r="CE61" s="542"/>
      <c r="CF61" s="542"/>
      <c r="CG61" s="542"/>
      <c r="CH61" s="542"/>
      <c r="CI61" s="542"/>
      <c r="CJ61" s="542"/>
      <c r="CK61" s="542"/>
      <c r="CL61" s="542"/>
      <c r="CM61" s="542"/>
      <c r="CN61" s="542"/>
      <c r="CO61" s="542"/>
      <c r="CP61" s="542"/>
      <c r="CQ61" s="542"/>
      <c r="CR61" s="542"/>
      <c r="CS61" s="543"/>
      <c r="CT61" s="538" t="s">
        <v>149</v>
      </c>
      <c r="CU61" s="539"/>
      <c r="CV61" s="539"/>
      <c r="CW61" s="539"/>
      <c r="CX61" s="539"/>
      <c r="CY61" s="539"/>
      <c r="CZ61" s="539"/>
      <c r="DA61" s="539"/>
      <c r="DB61" s="539"/>
      <c r="DC61" s="539"/>
      <c r="DD61" s="539"/>
      <c r="DE61" s="539"/>
      <c r="DF61" s="539"/>
      <c r="DG61" s="539"/>
      <c r="DH61" s="539"/>
      <c r="DI61" s="539"/>
      <c r="DJ61" s="540"/>
      <c r="DK61" s="555" t="s">
        <v>88</v>
      </c>
      <c r="DL61" s="552" t="s">
        <v>89</v>
      </c>
      <c r="DM61" s="552" t="s">
        <v>26</v>
      </c>
    </row>
    <row r="62" spans="1:126" s="30" customFormat="1" ht="16.5" thickBot="1" x14ac:dyDescent="0.25">
      <c r="A62" s="71"/>
      <c r="B62" s="72"/>
      <c r="C62" s="72"/>
      <c r="D62" s="72"/>
      <c r="E62" s="407" t="s">
        <v>87</v>
      </c>
      <c r="F62" s="26" t="s">
        <v>15</v>
      </c>
      <c r="G62" s="41" t="s">
        <v>16</v>
      </c>
      <c r="H62" s="40" t="s">
        <v>22</v>
      </c>
      <c r="I62" s="84" t="s">
        <v>17</v>
      </c>
      <c r="J62" s="406" t="s">
        <v>87</v>
      </c>
      <c r="K62" s="26" t="s">
        <v>15</v>
      </c>
      <c r="L62" s="41" t="s">
        <v>16</v>
      </c>
      <c r="M62" s="40" t="s">
        <v>22</v>
      </c>
      <c r="N62" s="82" t="s">
        <v>17</v>
      </c>
      <c r="O62" s="407" t="s">
        <v>87</v>
      </c>
      <c r="P62" s="26" t="s">
        <v>15</v>
      </c>
      <c r="Q62" s="41" t="s">
        <v>16</v>
      </c>
      <c r="R62" s="40" t="s">
        <v>22</v>
      </c>
      <c r="S62" s="82" t="s">
        <v>17</v>
      </c>
      <c r="T62" s="407" t="s">
        <v>87</v>
      </c>
      <c r="U62" s="26" t="s">
        <v>15</v>
      </c>
      <c r="V62" s="41" t="s">
        <v>16</v>
      </c>
      <c r="W62" s="40" t="s">
        <v>22</v>
      </c>
      <c r="X62" s="82" t="s">
        <v>17</v>
      </c>
      <c r="Y62" s="407" t="s">
        <v>87</v>
      </c>
      <c r="Z62" s="26" t="s">
        <v>15</v>
      </c>
      <c r="AA62" s="41" t="s">
        <v>16</v>
      </c>
      <c r="AB62" s="40" t="s">
        <v>22</v>
      </c>
      <c r="AC62" s="82" t="s">
        <v>17</v>
      </c>
      <c r="AD62" s="407" t="s">
        <v>87</v>
      </c>
      <c r="AE62" s="26" t="s">
        <v>15</v>
      </c>
      <c r="AF62" s="257" t="s">
        <v>16</v>
      </c>
      <c r="AG62" s="258" t="s">
        <v>22</v>
      </c>
      <c r="AH62" s="82" t="s">
        <v>17</v>
      </c>
      <c r="AI62" s="407" t="s">
        <v>87</v>
      </c>
      <c r="AJ62" s="26" t="s">
        <v>15</v>
      </c>
      <c r="AK62" s="41" t="s">
        <v>16</v>
      </c>
      <c r="AL62" s="40" t="s">
        <v>22</v>
      </c>
      <c r="AM62" s="82" t="s">
        <v>17</v>
      </c>
      <c r="AN62" s="407" t="s">
        <v>87</v>
      </c>
      <c r="AO62" s="26" t="s">
        <v>15</v>
      </c>
      <c r="AP62" s="41" t="s">
        <v>16</v>
      </c>
      <c r="AQ62" s="40" t="s">
        <v>22</v>
      </c>
      <c r="AR62" s="82" t="s">
        <v>17</v>
      </c>
      <c r="AS62" s="407" t="s">
        <v>87</v>
      </c>
      <c r="AT62" s="26" t="s">
        <v>15</v>
      </c>
      <c r="AU62" s="41" t="s">
        <v>16</v>
      </c>
      <c r="AV62" s="40" t="s">
        <v>22</v>
      </c>
      <c r="AW62" s="82" t="s">
        <v>17</v>
      </c>
      <c r="AX62" s="407" t="s">
        <v>87</v>
      </c>
      <c r="AY62" s="26" t="s">
        <v>15</v>
      </c>
      <c r="AZ62" s="41" t="s">
        <v>16</v>
      </c>
      <c r="BA62" s="40" t="s">
        <v>22</v>
      </c>
      <c r="BB62" s="84" t="s">
        <v>17</v>
      </c>
      <c r="BC62" s="406" t="s">
        <v>87</v>
      </c>
      <c r="BD62" s="26" t="s">
        <v>15</v>
      </c>
      <c r="BE62" s="41" t="s">
        <v>16</v>
      </c>
      <c r="BF62" s="40" t="s">
        <v>22</v>
      </c>
      <c r="BG62" s="82" t="s">
        <v>17</v>
      </c>
      <c r="BH62" s="407" t="s">
        <v>87</v>
      </c>
      <c r="BI62" s="26" t="s">
        <v>15</v>
      </c>
      <c r="BJ62" s="41" t="s">
        <v>16</v>
      </c>
      <c r="BK62" s="40" t="s">
        <v>22</v>
      </c>
      <c r="BL62" s="82" t="s">
        <v>17</v>
      </c>
      <c r="BM62" s="407" t="s">
        <v>87</v>
      </c>
      <c r="BN62" s="26" t="s">
        <v>15</v>
      </c>
      <c r="BO62" s="41" t="s">
        <v>16</v>
      </c>
      <c r="BP62" s="40" t="s">
        <v>22</v>
      </c>
      <c r="BQ62" s="82" t="s">
        <v>17</v>
      </c>
      <c r="BR62" s="407" t="s">
        <v>87</v>
      </c>
      <c r="BS62" s="26" t="s">
        <v>15</v>
      </c>
      <c r="BT62" s="41" t="s">
        <v>16</v>
      </c>
      <c r="BU62" s="40" t="s">
        <v>22</v>
      </c>
      <c r="BV62" s="82" t="s">
        <v>17</v>
      </c>
      <c r="BW62" s="414" t="s">
        <v>87</v>
      </c>
      <c r="BX62" s="25" t="s">
        <v>15</v>
      </c>
      <c r="BY62" s="41" t="s">
        <v>16</v>
      </c>
      <c r="BZ62" s="40" t="s">
        <v>22</v>
      </c>
      <c r="CA62" s="82" t="s">
        <v>17</v>
      </c>
      <c r="CB62" s="407" t="s">
        <v>87</v>
      </c>
      <c r="CC62" s="26" t="s">
        <v>15</v>
      </c>
      <c r="CD62" s="41" t="s">
        <v>16</v>
      </c>
      <c r="CE62" s="40" t="s">
        <v>22</v>
      </c>
      <c r="CF62" s="82" t="s">
        <v>17</v>
      </c>
      <c r="CG62" s="407" t="s">
        <v>87</v>
      </c>
      <c r="CH62" s="26" t="s">
        <v>15</v>
      </c>
      <c r="CI62" s="41" t="s">
        <v>16</v>
      </c>
      <c r="CJ62" s="40" t="s">
        <v>22</v>
      </c>
      <c r="CK62" s="82" t="s">
        <v>17</v>
      </c>
      <c r="CL62" s="407" t="s">
        <v>87</v>
      </c>
      <c r="CM62" s="26" t="s">
        <v>15</v>
      </c>
      <c r="CN62" s="41" t="s">
        <v>16</v>
      </c>
      <c r="CO62" s="40" t="s">
        <v>22</v>
      </c>
      <c r="CP62" s="82" t="s">
        <v>17</v>
      </c>
      <c r="CQ62" s="407" t="s">
        <v>87</v>
      </c>
      <c r="CR62" s="26" t="s">
        <v>15</v>
      </c>
      <c r="CS62" s="257" t="s">
        <v>16</v>
      </c>
      <c r="CT62" s="258" t="s">
        <v>22</v>
      </c>
      <c r="CU62" s="82" t="s">
        <v>17</v>
      </c>
      <c r="CV62" s="407" t="s">
        <v>87</v>
      </c>
      <c r="CW62" s="26" t="s">
        <v>15</v>
      </c>
      <c r="CX62" s="41" t="s">
        <v>16</v>
      </c>
      <c r="CY62" s="40" t="s">
        <v>22</v>
      </c>
      <c r="CZ62" s="82" t="s">
        <v>17</v>
      </c>
      <c r="DA62" s="407" t="s">
        <v>87</v>
      </c>
      <c r="DB62" s="26" t="s">
        <v>15</v>
      </c>
      <c r="DC62" s="41" t="s">
        <v>16</v>
      </c>
      <c r="DD62" s="40" t="s">
        <v>22</v>
      </c>
      <c r="DE62" s="97" t="s">
        <v>17</v>
      </c>
      <c r="DF62" s="407" t="s">
        <v>87</v>
      </c>
      <c r="DG62" s="26" t="s">
        <v>15</v>
      </c>
      <c r="DH62" s="41" t="s">
        <v>16</v>
      </c>
      <c r="DI62" s="40" t="s">
        <v>22</v>
      </c>
      <c r="DJ62" s="97" t="s">
        <v>17</v>
      </c>
      <c r="DK62" s="556"/>
      <c r="DL62" s="553"/>
      <c r="DM62" s="553"/>
    </row>
    <row r="63" spans="1:126" s="30" customFormat="1" ht="16.5" thickBot="1" x14ac:dyDescent="0.25">
      <c r="A63" s="150" t="s">
        <v>0</v>
      </c>
      <c r="B63" s="150" t="s">
        <v>13</v>
      </c>
      <c r="C63" s="150" t="s">
        <v>1</v>
      </c>
      <c r="D63" s="161" t="s">
        <v>2</v>
      </c>
      <c r="E63" s="100">
        <v>25</v>
      </c>
      <c r="F63" s="38">
        <f>+E63+1</f>
        <v>26</v>
      </c>
      <c r="G63" s="42">
        <f>+F63+1</f>
        <v>27</v>
      </c>
      <c r="H63" s="43">
        <f>+G63+1</f>
        <v>28</v>
      </c>
      <c r="I63" s="93">
        <f>+H63+1</f>
        <v>29</v>
      </c>
      <c r="J63" s="101">
        <v>1</v>
      </c>
      <c r="K63" s="38">
        <f>+J63+1</f>
        <v>2</v>
      </c>
      <c r="L63" s="42">
        <f>+K63+1</f>
        <v>3</v>
      </c>
      <c r="M63" s="43">
        <f>+L63+1</f>
        <v>4</v>
      </c>
      <c r="N63" s="92">
        <f>+M63+1</f>
        <v>5</v>
      </c>
      <c r="O63" s="100">
        <f>+N63+3</f>
        <v>8</v>
      </c>
      <c r="P63" s="38">
        <f>+N63+4</f>
        <v>9</v>
      </c>
      <c r="Q63" s="42">
        <f>+P63+1</f>
        <v>10</v>
      </c>
      <c r="R63" s="43">
        <f>+Q63+1</f>
        <v>11</v>
      </c>
      <c r="S63" s="92">
        <f>+R63+1</f>
        <v>12</v>
      </c>
      <c r="T63" s="100">
        <f>+S63+3</f>
        <v>15</v>
      </c>
      <c r="U63" s="38">
        <f>+S63+4</f>
        <v>16</v>
      </c>
      <c r="V63" s="42">
        <f>+U63+1</f>
        <v>17</v>
      </c>
      <c r="W63" s="43">
        <f>+V63+1</f>
        <v>18</v>
      </c>
      <c r="X63" s="92">
        <f>+W63+1</f>
        <v>19</v>
      </c>
      <c r="Y63" s="100">
        <f>+X63+3</f>
        <v>22</v>
      </c>
      <c r="Z63" s="38">
        <f>+X63+4</f>
        <v>23</v>
      </c>
      <c r="AA63" s="42">
        <f>+Z63+1</f>
        <v>24</v>
      </c>
      <c r="AB63" s="43">
        <f>+AA63+1</f>
        <v>25</v>
      </c>
      <c r="AC63" s="92">
        <f>+AB63+1</f>
        <v>26</v>
      </c>
      <c r="AD63" s="100">
        <f>+AC63+3</f>
        <v>29</v>
      </c>
      <c r="AE63" s="38">
        <f>+AC63+4</f>
        <v>30</v>
      </c>
      <c r="AF63" s="280">
        <f>+AE63+1</f>
        <v>31</v>
      </c>
      <c r="AG63" s="259">
        <v>1</v>
      </c>
      <c r="AH63" s="92">
        <f>+AG63+1</f>
        <v>2</v>
      </c>
      <c r="AI63" s="100">
        <f>+AH63+3</f>
        <v>5</v>
      </c>
      <c r="AJ63" s="38">
        <f>+AH63+4</f>
        <v>6</v>
      </c>
      <c r="AK63" s="42">
        <f>+AJ63+1</f>
        <v>7</v>
      </c>
      <c r="AL63" s="43">
        <f>+AK63+1</f>
        <v>8</v>
      </c>
      <c r="AM63" s="92">
        <f>+AL63+1</f>
        <v>9</v>
      </c>
      <c r="AN63" s="100">
        <f>+AM63+3</f>
        <v>12</v>
      </c>
      <c r="AO63" s="38">
        <f>+AM63+4</f>
        <v>13</v>
      </c>
      <c r="AP63" s="42">
        <f>+AO63+1</f>
        <v>14</v>
      </c>
      <c r="AQ63" s="43">
        <f>+AP63+1</f>
        <v>15</v>
      </c>
      <c r="AR63" s="92">
        <f>+AQ63+1</f>
        <v>16</v>
      </c>
      <c r="AS63" s="100">
        <f>+AR63+3</f>
        <v>19</v>
      </c>
      <c r="AT63" s="38">
        <f>+AR63+4</f>
        <v>20</v>
      </c>
      <c r="AU63" s="42">
        <f>+AT63+1</f>
        <v>21</v>
      </c>
      <c r="AV63" s="43">
        <f>+AU63+1</f>
        <v>22</v>
      </c>
      <c r="AW63" s="92">
        <f>+AV63+1</f>
        <v>23</v>
      </c>
      <c r="AX63" s="100">
        <f>+AW63+3</f>
        <v>26</v>
      </c>
      <c r="AY63" s="38">
        <f>+AW63+4</f>
        <v>27</v>
      </c>
      <c r="AZ63" s="42">
        <f>+AY63+1</f>
        <v>28</v>
      </c>
      <c r="BA63" s="43">
        <f>+AZ63+1</f>
        <v>29</v>
      </c>
      <c r="BB63" s="93">
        <f>+BA63+1</f>
        <v>30</v>
      </c>
      <c r="BC63" s="101">
        <v>3</v>
      </c>
      <c r="BD63" s="38">
        <f>+BC63+1</f>
        <v>4</v>
      </c>
      <c r="BE63" s="42">
        <f>+BD63+1</f>
        <v>5</v>
      </c>
      <c r="BF63" s="43">
        <f>+BE63+1</f>
        <v>6</v>
      </c>
      <c r="BG63" s="92">
        <f>+BF63+1</f>
        <v>7</v>
      </c>
      <c r="BH63" s="100">
        <f>+BG63+3</f>
        <v>10</v>
      </c>
      <c r="BI63" s="38">
        <f>+BG63+4</f>
        <v>11</v>
      </c>
      <c r="BJ63" s="42">
        <f>+BI63+1</f>
        <v>12</v>
      </c>
      <c r="BK63" s="43">
        <f>+BJ63+1</f>
        <v>13</v>
      </c>
      <c r="BL63" s="92">
        <f>+BK63+1</f>
        <v>14</v>
      </c>
      <c r="BM63" s="100">
        <f>+BL63+3</f>
        <v>17</v>
      </c>
      <c r="BN63" s="38">
        <f>+BL63+4</f>
        <v>18</v>
      </c>
      <c r="BO63" s="42">
        <f>+BN63+1</f>
        <v>19</v>
      </c>
      <c r="BP63" s="43">
        <f>+BO63+1</f>
        <v>20</v>
      </c>
      <c r="BQ63" s="92">
        <f>+BP63+1</f>
        <v>21</v>
      </c>
      <c r="BR63" s="100">
        <f>+BQ63+3</f>
        <v>24</v>
      </c>
      <c r="BS63" s="38">
        <f>+BQ63+4</f>
        <v>25</v>
      </c>
      <c r="BT63" s="42">
        <f>+BS63+1</f>
        <v>26</v>
      </c>
      <c r="BU63" s="43">
        <f>+BT63+1</f>
        <v>27</v>
      </c>
      <c r="BV63" s="92">
        <f>+BU63+1</f>
        <v>28</v>
      </c>
      <c r="BW63" s="103">
        <f>+BV63+3</f>
        <v>31</v>
      </c>
      <c r="BX63" s="39">
        <v>1</v>
      </c>
      <c r="BY63" s="42">
        <f>+BX63+1</f>
        <v>2</v>
      </c>
      <c r="BZ63" s="43">
        <f>+BY63+1</f>
        <v>3</v>
      </c>
      <c r="CA63" s="92">
        <f>+BZ63+1</f>
        <v>4</v>
      </c>
      <c r="CB63" s="100">
        <f>+CA63+3</f>
        <v>7</v>
      </c>
      <c r="CC63" s="38">
        <f>+CA63+4</f>
        <v>8</v>
      </c>
      <c r="CD63" s="42">
        <f>+CC63+1</f>
        <v>9</v>
      </c>
      <c r="CE63" s="43">
        <f>+CD63+1</f>
        <v>10</v>
      </c>
      <c r="CF63" s="92">
        <f>+CE63+1</f>
        <v>11</v>
      </c>
      <c r="CG63" s="100">
        <f>+CF63+3</f>
        <v>14</v>
      </c>
      <c r="CH63" s="38">
        <f>+CF63+4</f>
        <v>15</v>
      </c>
      <c r="CI63" s="42">
        <f>+CH63+1</f>
        <v>16</v>
      </c>
      <c r="CJ63" s="43">
        <f>+CI63+1</f>
        <v>17</v>
      </c>
      <c r="CK63" s="92">
        <f>+CJ63+1</f>
        <v>18</v>
      </c>
      <c r="CL63" s="100">
        <f>+CK63+3</f>
        <v>21</v>
      </c>
      <c r="CM63" s="38">
        <f>+CK63+4</f>
        <v>22</v>
      </c>
      <c r="CN63" s="42">
        <f>+CM63+1</f>
        <v>23</v>
      </c>
      <c r="CO63" s="43">
        <f>+CN63+1</f>
        <v>24</v>
      </c>
      <c r="CP63" s="92">
        <f>+CO63+1</f>
        <v>25</v>
      </c>
      <c r="CQ63" s="100">
        <f>+CP63+3</f>
        <v>28</v>
      </c>
      <c r="CR63" s="38">
        <f>+CP63+4</f>
        <v>29</v>
      </c>
      <c r="CS63" s="280">
        <f>+CR63+1</f>
        <v>30</v>
      </c>
      <c r="CT63" s="259">
        <v>1</v>
      </c>
      <c r="CU63" s="92">
        <f>+CT63+1</f>
        <v>2</v>
      </c>
      <c r="CV63" s="100">
        <f>+CU63+3</f>
        <v>5</v>
      </c>
      <c r="CW63" s="38">
        <f>+CU63+4</f>
        <v>6</v>
      </c>
      <c r="CX63" s="42">
        <f>+CW63+1</f>
        <v>7</v>
      </c>
      <c r="CY63" s="43">
        <f>+CX63+1</f>
        <v>8</v>
      </c>
      <c r="CZ63" s="92">
        <f>+CY63+1</f>
        <v>9</v>
      </c>
      <c r="DA63" s="100">
        <f>+CZ63+3</f>
        <v>12</v>
      </c>
      <c r="DB63" s="38">
        <f>+CZ63+4</f>
        <v>13</v>
      </c>
      <c r="DC63" s="42">
        <f>+DB63+1</f>
        <v>14</v>
      </c>
      <c r="DD63" s="43">
        <f>+DC63+1</f>
        <v>15</v>
      </c>
      <c r="DE63" s="162">
        <f>+DD63+1</f>
        <v>16</v>
      </c>
      <c r="DF63" s="100">
        <f>+DE63+3</f>
        <v>19</v>
      </c>
      <c r="DG63" s="38">
        <f>+DE63+4</f>
        <v>20</v>
      </c>
      <c r="DH63" s="42">
        <f>+DG63+1</f>
        <v>21</v>
      </c>
      <c r="DI63" s="43">
        <f>+DH63+1</f>
        <v>22</v>
      </c>
      <c r="DJ63" s="162">
        <f>+DI63+1</f>
        <v>23</v>
      </c>
      <c r="DK63" s="556"/>
      <c r="DL63" s="553"/>
      <c r="DM63" s="553"/>
    </row>
    <row r="64" spans="1:126" s="30" customFormat="1" ht="15.75" x14ac:dyDescent="0.2">
      <c r="A64" s="370"/>
      <c r="B64" s="371"/>
      <c r="C64" s="371"/>
      <c r="D64" s="371"/>
      <c r="E64" s="371"/>
      <c r="F64" s="371"/>
      <c r="G64" s="371"/>
      <c r="H64" s="371"/>
      <c r="I64" s="371"/>
      <c r="J64" s="402"/>
      <c r="K64" s="402"/>
      <c r="L64" s="402"/>
      <c r="M64" s="402"/>
      <c r="N64" s="374"/>
      <c r="O64" s="402"/>
      <c r="P64" s="402"/>
      <c r="Q64" s="402"/>
      <c r="R64" s="402"/>
      <c r="S64" s="402"/>
      <c r="T64" s="402"/>
      <c r="U64" s="402"/>
      <c r="V64" s="402"/>
      <c r="W64" s="402"/>
      <c r="X64" s="402"/>
      <c r="Y64" s="402"/>
      <c r="Z64" s="402"/>
      <c r="AA64" s="402"/>
      <c r="AB64" s="402"/>
      <c r="AC64" s="402"/>
      <c r="AD64" s="402"/>
      <c r="AE64" s="402"/>
      <c r="AF64" s="402"/>
      <c r="AG64" s="402"/>
      <c r="AH64" s="402"/>
      <c r="AI64" s="402"/>
      <c r="AJ64" s="402"/>
      <c r="AK64" s="402"/>
      <c r="AL64" s="402"/>
      <c r="AM64" s="402"/>
      <c r="AN64" s="402"/>
      <c r="AO64" s="402"/>
      <c r="AP64" s="402"/>
      <c r="AQ64" s="402"/>
      <c r="AR64" s="402"/>
      <c r="AS64" s="402"/>
      <c r="AT64" s="402"/>
      <c r="AU64" s="402"/>
      <c r="AV64" s="402"/>
      <c r="AW64" s="402"/>
      <c r="AX64" s="395"/>
      <c r="AY64" s="395"/>
      <c r="AZ64" s="395" t="s">
        <v>196</v>
      </c>
      <c r="BA64" s="395"/>
      <c r="BB64" s="395"/>
      <c r="BC64" s="402"/>
      <c r="BD64" s="402"/>
      <c r="BE64" s="402"/>
      <c r="BF64" s="402"/>
      <c r="BG64" s="402"/>
      <c r="BH64" s="402"/>
      <c r="BI64" s="402"/>
      <c r="BJ64" s="402"/>
      <c r="BK64" s="402"/>
      <c r="BL64" s="402"/>
      <c r="BM64" s="402"/>
      <c r="BN64" s="402"/>
      <c r="BO64" s="402"/>
      <c r="BP64" s="402"/>
      <c r="BQ64" s="402"/>
      <c r="BR64" s="402"/>
      <c r="BS64" s="402"/>
      <c r="BT64" s="402"/>
      <c r="BU64" s="402"/>
      <c r="BV64" s="402"/>
      <c r="BW64" s="387"/>
      <c r="BX64" s="387"/>
      <c r="BY64" s="388" t="s">
        <v>190</v>
      </c>
      <c r="BZ64" s="387"/>
      <c r="CA64" s="387"/>
      <c r="CB64" s="402"/>
      <c r="CC64" s="402"/>
      <c r="CD64" s="402"/>
      <c r="CE64" s="402"/>
      <c r="CF64" s="402"/>
      <c r="CG64" s="402"/>
      <c r="CH64" s="389"/>
      <c r="CI64" s="389"/>
      <c r="CJ64" s="389"/>
      <c r="CK64" s="389"/>
      <c r="CL64" s="390" t="s">
        <v>191</v>
      </c>
      <c r="CM64" s="389"/>
      <c r="CN64" s="389"/>
      <c r="CO64" s="389"/>
      <c r="CP64" s="389"/>
      <c r="CQ64" s="393"/>
      <c r="CR64" s="393"/>
      <c r="CS64" s="393" t="s">
        <v>193</v>
      </c>
      <c r="CT64" s="393"/>
      <c r="CU64" s="393"/>
      <c r="CV64" s="402"/>
      <c r="CW64" s="402"/>
      <c r="CX64" s="402"/>
      <c r="CY64" s="402"/>
      <c r="CZ64" s="402"/>
      <c r="DA64" s="394"/>
      <c r="DB64" s="394"/>
      <c r="DC64" s="394" t="s">
        <v>195</v>
      </c>
      <c r="DD64" s="394"/>
      <c r="DE64" s="394"/>
      <c r="DF64" s="394"/>
      <c r="DG64" s="394"/>
      <c r="DH64" s="394"/>
      <c r="DI64" s="394"/>
      <c r="DJ64" s="394"/>
      <c r="DK64" s="375"/>
      <c r="DL64" s="376"/>
      <c r="DM64" s="377"/>
    </row>
    <row r="65" spans="1:118" s="30" customFormat="1" ht="16.5" thickBot="1" x14ac:dyDescent="0.25">
      <c r="A65" s="378"/>
      <c r="B65" s="379"/>
      <c r="C65" s="379" t="s">
        <v>184</v>
      </c>
      <c r="D65" s="379"/>
      <c r="E65" s="379"/>
      <c r="F65" s="379"/>
      <c r="G65" s="380" t="s">
        <v>185</v>
      </c>
      <c r="H65" s="379"/>
      <c r="I65" s="379"/>
      <c r="J65" s="381"/>
      <c r="K65" s="381"/>
      <c r="L65" s="381"/>
      <c r="M65" s="381"/>
      <c r="N65" s="382" t="s">
        <v>186</v>
      </c>
      <c r="O65" s="381"/>
      <c r="P65" s="381"/>
      <c r="Q65" s="381"/>
      <c r="R65" s="381"/>
      <c r="S65" s="381"/>
      <c r="T65" s="405"/>
      <c r="U65" s="405"/>
      <c r="V65" s="405"/>
      <c r="W65" s="405"/>
      <c r="X65" s="405"/>
      <c r="Y65" s="381"/>
      <c r="Z65" s="381"/>
      <c r="AA65" s="381" t="s">
        <v>189</v>
      </c>
      <c r="AB65" s="381"/>
      <c r="AC65" s="381"/>
      <c r="AD65" s="405"/>
      <c r="AE65" s="405"/>
      <c r="AF65" s="405"/>
      <c r="AG65" s="405"/>
      <c r="AH65" s="405"/>
      <c r="AI65" s="405"/>
      <c r="AJ65" s="405"/>
      <c r="AK65" s="405"/>
      <c r="AL65" s="405"/>
      <c r="AM65" s="405"/>
      <c r="AN65" s="383"/>
      <c r="AO65" s="379"/>
      <c r="AP65" s="379"/>
      <c r="AQ65" s="379"/>
      <c r="AR65" s="379" t="s">
        <v>188</v>
      </c>
      <c r="AS65" s="379"/>
      <c r="AT65" s="379"/>
      <c r="AU65" s="379"/>
      <c r="AV65" s="379"/>
      <c r="AW65" s="379"/>
      <c r="AX65" s="405"/>
      <c r="AY65" s="405"/>
      <c r="AZ65" s="405"/>
      <c r="BA65" s="405"/>
      <c r="BB65" s="405"/>
      <c r="BC65" s="391"/>
      <c r="BD65" s="391"/>
      <c r="BE65" s="391"/>
      <c r="BF65" s="391"/>
      <c r="BG65" s="392" t="s">
        <v>192</v>
      </c>
      <c r="BH65" s="391"/>
      <c r="BI65" s="391"/>
      <c r="BJ65" s="391"/>
      <c r="BK65" s="391"/>
      <c r="BL65" s="391"/>
      <c r="BM65" s="405"/>
      <c r="BN65" s="405"/>
      <c r="BO65" s="405"/>
      <c r="BP65" s="405"/>
      <c r="BQ65" s="405"/>
      <c r="BR65" s="405"/>
      <c r="BS65" s="405"/>
      <c r="BT65" s="405"/>
      <c r="BU65" s="405"/>
      <c r="BV65" s="405"/>
      <c r="BW65" s="379"/>
      <c r="BX65" s="379"/>
      <c r="BY65" s="379"/>
      <c r="BZ65" s="379"/>
      <c r="CA65" s="379" t="s">
        <v>187</v>
      </c>
      <c r="CB65" s="379"/>
      <c r="CC65" s="379"/>
      <c r="CD65" s="379"/>
      <c r="CE65" s="379"/>
      <c r="CF65" s="379"/>
      <c r="CG65" s="405"/>
      <c r="CH65" s="405"/>
      <c r="CI65" s="405"/>
      <c r="CJ65" s="405"/>
      <c r="CK65" s="405"/>
      <c r="CL65" s="392"/>
      <c r="CM65" s="392"/>
      <c r="CN65" s="392" t="s">
        <v>193</v>
      </c>
      <c r="CO65" s="392"/>
      <c r="CP65" s="392"/>
      <c r="CQ65" s="379"/>
      <c r="CR65" s="379"/>
      <c r="CS65" s="379"/>
      <c r="CT65" s="373"/>
      <c r="CU65" s="373" t="s">
        <v>194</v>
      </c>
      <c r="CV65" s="373"/>
      <c r="CW65" s="373"/>
      <c r="CX65" s="373"/>
      <c r="CY65" s="373"/>
      <c r="CZ65" s="373"/>
      <c r="DA65" s="428" t="s">
        <v>197</v>
      </c>
      <c r="DB65" s="404"/>
      <c r="DC65" s="404"/>
      <c r="DD65" s="404"/>
      <c r="DE65" s="404"/>
      <c r="DF65" s="404"/>
      <c r="DG65" s="404"/>
      <c r="DH65" s="404"/>
      <c r="DI65" s="404"/>
      <c r="DJ65" s="404"/>
      <c r="DK65" s="384"/>
      <c r="DL65" s="385"/>
      <c r="DM65" s="386"/>
    </row>
    <row r="66" spans="1:118" ht="15.75" x14ac:dyDescent="0.25">
      <c r="A66" s="144" t="s">
        <v>237</v>
      </c>
      <c r="B66" s="144" t="s">
        <v>69</v>
      </c>
      <c r="C66" s="52" t="s">
        <v>70</v>
      </c>
      <c r="D66" s="144" t="s">
        <v>20</v>
      </c>
      <c r="E66" s="263"/>
      <c r="F66" s="246"/>
      <c r="G66" s="246"/>
      <c r="H66" s="246"/>
      <c r="I66" s="264"/>
      <c r="J66" s="263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511" t="s">
        <v>77</v>
      </c>
      <c r="V66" s="511" t="s">
        <v>77</v>
      </c>
      <c r="W66" s="511" t="s">
        <v>77</v>
      </c>
      <c r="X66" s="511" t="s">
        <v>77</v>
      </c>
      <c r="Y66" s="407"/>
      <c r="Z66" s="407"/>
      <c r="AA66" s="407"/>
      <c r="AB66" s="407" t="s">
        <v>172</v>
      </c>
      <c r="AC66" s="407"/>
      <c r="AD66" s="73"/>
      <c r="AE66" s="73"/>
      <c r="AF66" s="414"/>
      <c r="AG66" s="192"/>
      <c r="AH66" s="73"/>
      <c r="AI66" s="73"/>
      <c r="AJ66" s="407"/>
      <c r="AK66" s="407"/>
      <c r="AL66" s="407" t="s">
        <v>4</v>
      </c>
      <c r="AM66" s="407"/>
      <c r="AN66" s="407"/>
      <c r="AO66" s="407"/>
      <c r="AP66" s="407"/>
      <c r="AQ66" s="407"/>
      <c r="AR66" s="407"/>
      <c r="AS66" s="407"/>
      <c r="AT66" s="407"/>
      <c r="AU66" s="407"/>
      <c r="AV66" s="407" t="s">
        <v>6</v>
      </c>
      <c r="AW66" s="407"/>
      <c r="AX66" s="407"/>
      <c r="AY66" s="407"/>
      <c r="AZ66" s="407"/>
      <c r="BA66" s="407"/>
      <c r="BB66" s="414"/>
      <c r="BC66" s="406"/>
      <c r="BD66" s="407"/>
      <c r="BE66" s="407"/>
      <c r="BF66" s="407" t="s">
        <v>8</v>
      </c>
      <c r="BG66" s="407"/>
      <c r="BH66" s="407"/>
      <c r="BI66" s="407"/>
      <c r="BJ66" s="407"/>
      <c r="BK66" s="407"/>
      <c r="BL66" s="407"/>
      <c r="BM66" s="430"/>
      <c r="BN66" s="407"/>
      <c r="BO66" s="407"/>
      <c r="BP66" s="407" t="s">
        <v>9</v>
      </c>
      <c r="BQ66" s="407"/>
      <c r="BR66" s="407"/>
      <c r="BS66" s="407"/>
      <c r="BT66" s="407"/>
      <c r="BU66" s="73"/>
      <c r="BV66" s="73"/>
      <c r="BW66" s="155"/>
      <c r="BX66" s="406"/>
      <c r="BY66" s="46"/>
      <c r="BZ66" s="407" t="s">
        <v>10</v>
      </c>
      <c r="CA66" s="46"/>
      <c r="CB66" s="249"/>
      <c r="CC66" s="46"/>
      <c r="CD66" s="407"/>
      <c r="CE66" s="46"/>
      <c r="CF66" s="46"/>
      <c r="CG66" s="249"/>
      <c r="CH66" s="407"/>
      <c r="CI66" s="46"/>
      <c r="CJ66" s="407" t="s">
        <v>12</v>
      </c>
      <c r="CK66" s="46"/>
      <c r="CL66" s="46"/>
      <c r="CM66" s="46"/>
      <c r="CN66" s="4"/>
      <c r="CO66" s="46"/>
      <c r="CP66" s="46"/>
      <c r="CQ66" s="46"/>
      <c r="CR66" s="407"/>
      <c r="CS66" s="414"/>
      <c r="CT66" s="406" t="s">
        <v>78</v>
      </c>
      <c r="CU66" s="33"/>
      <c r="CV66" s="33"/>
      <c r="CW66" s="33"/>
      <c r="CX66" s="184"/>
      <c r="CY66" s="246"/>
      <c r="CZ66" s="73"/>
      <c r="DA66" s="73"/>
      <c r="DB66" s="33"/>
      <c r="DC66" s="73"/>
      <c r="DD66" s="407"/>
      <c r="DE66" s="33"/>
      <c r="DF66" s="33"/>
      <c r="DG66" s="33"/>
      <c r="DH66" s="26" t="s">
        <v>104</v>
      </c>
      <c r="DI66" s="26" t="s">
        <v>27</v>
      </c>
      <c r="DJ66" s="44"/>
      <c r="DK66" s="167">
        <f>(COUNTA(Y66:AU66)+COUNTA(CU66:DG66)+ COUNTA(AV66:CS66)+COUNTA(CT66))*2</f>
        <v>16</v>
      </c>
      <c r="DL66" s="151">
        <v>22</v>
      </c>
      <c r="DM66" s="151">
        <f t="shared" ref="DM66:DM72" si="3">SUM(DK66:DL66)</f>
        <v>38</v>
      </c>
    </row>
    <row r="67" spans="1:118" ht="15.75" x14ac:dyDescent="0.2">
      <c r="A67" s="145" t="s">
        <v>237</v>
      </c>
      <c r="B67" s="145" t="s">
        <v>71</v>
      </c>
      <c r="C67" s="53" t="s">
        <v>72</v>
      </c>
      <c r="D67" s="145" t="s">
        <v>20</v>
      </c>
      <c r="E67" s="260"/>
      <c r="F67" s="247"/>
      <c r="G67" s="247"/>
      <c r="H67" s="247"/>
      <c r="I67" s="265"/>
      <c r="J67" s="260"/>
      <c r="K67" s="247"/>
      <c r="L67" s="247"/>
      <c r="M67" s="247"/>
      <c r="N67" s="247"/>
      <c r="O67" s="247"/>
      <c r="P67" s="247"/>
      <c r="Q67" s="247"/>
      <c r="R67" s="247"/>
      <c r="S67" s="247"/>
      <c r="T67" s="247"/>
      <c r="U67" s="514" t="s">
        <v>77</v>
      </c>
      <c r="V67" s="514" t="s">
        <v>77</v>
      </c>
      <c r="W67" s="514" t="s">
        <v>77</v>
      </c>
      <c r="X67" s="514" t="s">
        <v>77</v>
      </c>
      <c r="Y67" s="416"/>
      <c r="Z67" s="416"/>
      <c r="AA67" s="416"/>
      <c r="AB67" s="416"/>
      <c r="AC67" s="416" t="s">
        <v>172</v>
      </c>
      <c r="AD67" s="416"/>
      <c r="AE67" s="416"/>
      <c r="AF67" s="417"/>
      <c r="AG67" s="415"/>
      <c r="AH67" s="416"/>
      <c r="AI67" s="416"/>
      <c r="AJ67" s="419"/>
      <c r="AK67" s="416"/>
      <c r="AL67" s="416"/>
      <c r="AM67" s="514" t="s">
        <v>183</v>
      </c>
      <c r="AN67" s="416"/>
      <c r="AO67" s="416"/>
      <c r="AP67" s="416"/>
      <c r="AQ67" s="416"/>
      <c r="AR67" s="416"/>
      <c r="AS67" s="416"/>
      <c r="AT67" s="416"/>
      <c r="AU67" s="416"/>
      <c r="AV67" s="416"/>
      <c r="AW67" s="76" t="s">
        <v>4</v>
      </c>
      <c r="AX67" s="416"/>
      <c r="AY67" s="416"/>
      <c r="AZ67" s="416"/>
      <c r="BA67" s="416"/>
      <c r="BB67" s="417"/>
      <c r="BC67" s="415"/>
      <c r="BD67" s="416"/>
      <c r="BE67" s="416"/>
      <c r="BF67" s="416"/>
      <c r="BG67" s="416" t="s">
        <v>6</v>
      </c>
      <c r="BH67" s="416"/>
      <c r="BI67" s="416"/>
      <c r="BJ67" s="416"/>
      <c r="BK67" s="416"/>
      <c r="BL67" s="416"/>
      <c r="BM67" s="397"/>
      <c r="BN67" s="416"/>
      <c r="BO67" s="416"/>
      <c r="BP67" s="416"/>
      <c r="BQ67" s="416" t="s">
        <v>8</v>
      </c>
      <c r="BR67" s="416"/>
      <c r="BS67" s="416"/>
      <c r="BT67" s="416"/>
      <c r="BU67" s="416"/>
      <c r="BV67" s="18"/>
      <c r="BW67" s="67"/>
      <c r="BX67" s="66"/>
      <c r="BY67" s="416"/>
      <c r="BZ67" s="18"/>
      <c r="CA67" s="416" t="s">
        <v>9</v>
      </c>
      <c r="CB67" s="247"/>
      <c r="CC67" s="18"/>
      <c r="CD67" s="416"/>
      <c r="CE67" s="416"/>
      <c r="CF67" s="416"/>
      <c r="CG67" s="247"/>
      <c r="CH67" s="416"/>
      <c r="CI67" s="416"/>
      <c r="CJ67" s="416"/>
      <c r="CK67" s="416" t="s">
        <v>10</v>
      </c>
      <c r="CL67" s="416"/>
      <c r="CM67" s="416"/>
      <c r="CN67" s="419"/>
      <c r="CO67" s="416"/>
      <c r="CP67" s="419"/>
      <c r="CQ67" s="419"/>
      <c r="CR67" s="419"/>
      <c r="CS67" s="417"/>
      <c r="CT67" s="415"/>
      <c r="CU67" s="416" t="s">
        <v>12</v>
      </c>
      <c r="CV67" s="35"/>
      <c r="CW67" s="35" t="s">
        <v>78</v>
      </c>
      <c r="CX67" s="183"/>
      <c r="CY67" s="247"/>
      <c r="CZ67" s="416"/>
      <c r="DA67" s="419"/>
      <c r="DB67" s="35"/>
      <c r="DC67" s="419"/>
      <c r="DD67" s="419"/>
      <c r="DE67" s="35"/>
      <c r="DF67" s="35"/>
      <c r="DG67" s="35"/>
      <c r="DH67" s="434" t="s">
        <v>104</v>
      </c>
      <c r="DI67" s="434" t="s">
        <v>27</v>
      </c>
      <c r="DJ67" s="45"/>
      <c r="DK67" s="508">
        <f>(COUNTA(Y67:AU67)+COUNTA(CU67:DG67)+ COUNTA(AV67:CS67)+COUNTA(CT67))*2</f>
        <v>18</v>
      </c>
      <c r="DL67" s="141">
        <v>22</v>
      </c>
      <c r="DM67" s="141">
        <f t="shared" si="3"/>
        <v>40</v>
      </c>
    </row>
    <row r="68" spans="1:118" ht="15.75" x14ac:dyDescent="0.2">
      <c r="A68" s="145" t="s">
        <v>237</v>
      </c>
      <c r="B68" s="145" t="s">
        <v>73</v>
      </c>
      <c r="C68" s="53" t="s">
        <v>74</v>
      </c>
      <c r="D68" s="145" t="s">
        <v>20</v>
      </c>
      <c r="E68" s="260"/>
      <c r="F68" s="247"/>
      <c r="G68" s="247"/>
      <c r="H68" s="247"/>
      <c r="I68" s="265"/>
      <c r="J68" s="260"/>
      <c r="K68" s="247"/>
      <c r="L68" s="247"/>
      <c r="M68" s="247"/>
      <c r="N68" s="247"/>
      <c r="O68" s="247"/>
      <c r="P68" s="247"/>
      <c r="Q68" s="247"/>
      <c r="R68" s="247"/>
      <c r="S68" s="247"/>
      <c r="T68" s="247"/>
      <c r="U68" s="514" t="s">
        <v>77</v>
      </c>
      <c r="V68" s="514" t="s">
        <v>77</v>
      </c>
      <c r="W68" s="514" t="s">
        <v>77</v>
      </c>
      <c r="X68" s="514" t="s">
        <v>77</v>
      </c>
      <c r="Y68" s="416"/>
      <c r="Z68" s="416"/>
      <c r="AA68" s="416"/>
      <c r="AB68" s="416"/>
      <c r="AC68" s="416"/>
      <c r="AD68" s="416"/>
      <c r="AE68" s="416"/>
      <c r="AF68" s="95"/>
      <c r="AG68" s="415" t="s">
        <v>172</v>
      </c>
      <c r="AH68" s="416"/>
      <c r="AI68" s="416"/>
      <c r="AJ68" s="416"/>
      <c r="AK68" s="419"/>
      <c r="AL68" s="416"/>
      <c r="AM68" s="416"/>
      <c r="AN68" s="416"/>
      <c r="AO68" s="419"/>
      <c r="AP68" s="419"/>
      <c r="AQ68" s="416" t="s">
        <v>4</v>
      </c>
      <c r="AR68" s="416"/>
      <c r="AS68" s="416"/>
      <c r="AT68" s="416"/>
      <c r="AU68" s="416"/>
      <c r="AV68" s="416"/>
      <c r="AW68" s="416"/>
      <c r="AX68" s="416"/>
      <c r="AY68" s="416"/>
      <c r="AZ68" s="416"/>
      <c r="BA68" s="416" t="s">
        <v>6</v>
      </c>
      <c r="BB68" s="417"/>
      <c r="BC68" s="415"/>
      <c r="BD68" s="416"/>
      <c r="BE68" s="416"/>
      <c r="BF68" s="416"/>
      <c r="BG68" s="416"/>
      <c r="BH68" s="416"/>
      <c r="BI68" s="416"/>
      <c r="BJ68" s="416"/>
      <c r="BK68" s="416" t="s">
        <v>8</v>
      </c>
      <c r="BL68" s="416"/>
      <c r="BM68" s="397"/>
      <c r="BN68" s="416"/>
      <c r="BO68" s="416"/>
      <c r="BP68" s="416"/>
      <c r="BQ68" s="416"/>
      <c r="BR68" s="416"/>
      <c r="BS68" s="416"/>
      <c r="BT68" s="416"/>
      <c r="BU68" s="416" t="s">
        <v>9</v>
      </c>
      <c r="BV68" s="416"/>
      <c r="BW68" s="417"/>
      <c r="BX68" s="415"/>
      <c r="BY68" s="416"/>
      <c r="BZ68" s="416"/>
      <c r="CA68" s="416"/>
      <c r="CB68" s="247"/>
      <c r="CC68" s="416"/>
      <c r="CD68" s="419"/>
      <c r="CE68" s="416" t="s">
        <v>10</v>
      </c>
      <c r="CF68" s="416"/>
      <c r="CG68" s="247"/>
      <c r="CH68" s="416"/>
      <c r="CI68" s="416"/>
      <c r="CJ68" s="416"/>
      <c r="CK68" s="416"/>
      <c r="CL68" s="416"/>
      <c r="CM68" s="416"/>
      <c r="CN68" s="419"/>
      <c r="CO68" s="416" t="s">
        <v>12</v>
      </c>
      <c r="CP68" s="416"/>
      <c r="CQ68" s="416"/>
      <c r="CR68" s="416"/>
      <c r="CS68" s="95"/>
      <c r="CT68" s="415"/>
      <c r="CU68" s="35"/>
      <c r="CV68" s="35" t="s">
        <v>78</v>
      </c>
      <c r="CW68" s="416"/>
      <c r="CX68" s="183"/>
      <c r="CY68" s="247"/>
      <c r="CZ68" s="416"/>
      <c r="DA68" s="416"/>
      <c r="DB68" s="35"/>
      <c r="DC68" s="419"/>
      <c r="DD68" s="416"/>
      <c r="DE68" s="35"/>
      <c r="DF68" s="35"/>
      <c r="DG68" s="35"/>
      <c r="DH68" s="434" t="s">
        <v>104</v>
      </c>
      <c r="DI68" s="434" t="s">
        <v>27</v>
      </c>
      <c r="DJ68" s="45"/>
      <c r="DK68" s="508">
        <f>(COUNTA(AD68:AU68)+COUNTA(CU68:DG68)+ COUNTA(AV68:CS68)+COUNTA(CT68))*2</f>
        <v>16</v>
      </c>
      <c r="DL68" s="141">
        <v>22</v>
      </c>
      <c r="DM68" s="141">
        <f t="shared" si="3"/>
        <v>38</v>
      </c>
    </row>
    <row r="69" spans="1:118" ht="15.75" x14ac:dyDescent="0.2">
      <c r="A69" s="145" t="s">
        <v>237</v>
      </c>
      <c r="B69" s="141" t="s">
        <v>63</v>
      </c>
      <c r="C69" s="303" t="s">
        <v>64</v>
      </c>
      <c r="D69" s="145" t="s">
        <v>14</v>
      </c>
      <c r="E69" s="260"/>
      <c r="F69" s="247"/>
      <c r="G69" s="247"/>
      <c r="H69" s="247"/>
      <c r="I69" s="265"/>
      <c r="J69" s="260"/>
      <c r="K69" s="247"/>
      <c r="L69" s="247"/>
      <c r="M69" s="247"/>
      <c r="N69" s="247"/>
      <c r="O69" s="247"/>
      <c r="P69" s="247"/>
      <c r="Q69" s="247"/>
      <c r="R69" s="247"/>
      <c r="S69" s="247"/>
      <c r="T69" s="247"/>
      <c r="U69" s="514" t="s">
        <v>77</v>
      </c>
      <c r="V69" s="514" t="s">
        <v>77</v>
      </c>
      <c r="W69" s="514" t="s">
        <v>77</v>
      </c>
      <c r="X69" s="514" t="s">
        <v>77</v>
      </c>
      <c r="Y69" s="416"/>
      <c r="Z69" s="416"/>
      <c r="AA69" s="416" t="s">
        <v>172</v>
      </c>
      <c r="AB69" s="416"/>
      <c r="AC69" s="416"/>
      <c r="AD69" s="416"/>
      <c r="AE69" s="416"/>
      <c r="AF69" s="95"/>
      <c r="AG69" s="75"/>
      <c r="AH69" s="419"/>
      <c r="AI69" s="419"/>
      <c r="AJ69" s="416"/>
      <c r="AK69" s="416" t="s">
        <v>4</v>
      </c>
      <c r="AL69" s="416"/>
      <c r="AM69" s="416"/>
      <c r="AN69" s="416"/>
      <c r="AO69" s="416"/>
      <c r="AP69" s="416"/>
      <c r="AQ69" s="416"/>
      <c r="AR69" s="416"/>
      <c r="AS69" s="416"/>
      <c r="AT69" s="416"/>
      <c r="AU69" s="416" t="s">
        <v>6</v>
      </c>
      <c r="AV69" s="416"/>
      <c r="AW69" s="416"/>
      <c r="AX69" s="416"/>
      <c r="AY69" s="416"/>
      <c r="AZ69" s="416"/>
      <c r="BA69" s="416"/>
      <c r="BB69" s="417"/>
      <c r="BC69" s="415"/>
      <c r="BD69" s="416"/>
      <c r="BE69" s="416" t="s">
        <v>8</v>
      </c>
      <c r="BF69" s="416"/>
      <c r="BG69" s="416"/>
      <c r="BH69" s="416"/>
      <c r="BI69" s="416"/>
      <c r="BJ69" s="416"/>
      <c r="BK69" s="416"/>
      <c r="BL69" s="416"/>
      <c r="BM69" s="397"/>
      <c r="BN69" s="416"/>
      <c r="BO69" s="416" t="s">
        <v>9</v>
      </c>
      <c r="BP69" s="419"/>
      <c r="BQ69" s="419"/>
      <c r="BR69" s="419"/>
      <c r="BS69" s="416"/>
      <c r="BT69" s="419"/>
      <c r="BU69" s="419"/>
      <c r="BV69" s="419"/>
      <c r="BW69" s="95"/>
      <c r="BX69" s="75"/>
      <c r="BY69" s="416" t="s">
        <v>10</v>
      </c>
      <c r="BZ69" s="18"/>
      <c r="CA69" s="18"/>
      <c r="CB69" s="250"/>
      <c r="CC69" s="416"/>
      <c r="CD69" s="18"/>
      <c r="CE69" s="18"/>
      <c r="CF69" s="18"/>
      <c r="CG69" s="250"/>
      <c r="CH69" s="18"/>
      <c r="CI69" s="416" t="s">
        <v>12</v>
      </c>
      <c r="CJ69" s="416"/>
      <c r="CK69" s="416"/>
      <c r="CL69" s="416"/>
      <c r="CM69" s="416"/>
      <c r="CN69" s="419"/>
      <c r="CO69" s="419"/>
      <c r="CP69" s="419"/>
      <c r="CQ69" s="419"/>
      <c r="CR69" s="419"/>
      <c r="CS69" s="417" t="s">
        <v>78</v>
      </c>
      <c r="CT69" s="75"/>
      <c r="CU69" s="35"/>
      <c r="CV69" s="35"/>
      <c r="CW69" s="35"/>
      <c r="CX69" s="183"/>
      <c r="CY69" s="247"/>
      <c r="CZ69" s="416"/>
      <c r="DA69" s="416"/>
      <c r="DB69" s="35"/>
      <c r="DC69" s="416"/>
      <c r="DD69" s="419"/>
      <c r="DE69" s="35"/>
      <c r="DF69" s="35"/>
      <c r="DG69" s="35"/>
      <c r="DH69" s="434" t="s">
        <v>104</v>
      </c>
      <c r="DI69" s="434" t="s">
        <v>27</v>
      </c>
      <c r="DJ69" s="45"/>
      <c r="DK69" s="508">
        <f>(COUNTA(Y69:AU69)+COUNTA(CU69:DG69)+ COUNTA(AV69:CS69)+COUNTA(CT69))*3</f>
        <v>24</v>
      </c>
      <c r="DL69" s="141">
        <v>24</v>
      </c>
      <c r="DM69" s="141">
        <f t="shared" si="3"/>
        <v>48</v>
      </c>
    </row>
    <row r="70" spans="1:118" ht="15.75" x14ac:dyDescent="0.2">
      <c r="A70" s="145" t="s">
        <v>237</v>
      </c>
      <c r="B70" s="145" t="s">
        <v>67</v>
      </c>
      <c r="C70" s="53" t="s">
        <v>68</v>
      </c>
      <c r="D70" s="154" t="s">
        <v>14</v>
      </c>
      <c r="E70" s="260"/>
      <c r="F70" s="247"/>
      <c r="G70" s="247"/>
      <c r="H70" s="247"/>
      <c r="I70" s="265"/>
      <c r="J70" s="260"/>
      <c r="K70" s="247"/>
      <c r="L70" s="247"/>
      <c r="M70" s="247"/>
      <c r="N70" s="247"/>
      <c r="O70" s="247"/>
      <c r="P70" s="247"/>
      <c r="Q70" s="247"/>
      <c r="R70" s="247"/>
      <c r="S70" s="247"/>
      <c r="T70" s="247"/>
      <c r="U70" s="514" t="s">
        <v>77</v>
      </c>
      <c r="V70" s="514" t="s">
        <v>77</v>
      </c>
      <c r="W70" s="514" t="s">
        <v>77</v>
      </c>
      <c r="X70" s="514" t="s">
        <v>77</v>
      </c>
      <c r="Y70" s="416"/>
      <c r="Z70" s="416"/>
      <c r="AA70" s="416"/>
      <c r="AB70" s="416"/>
      <c r="AC70" s="416"/>
      <c r="AD70" s="416"/>
      <c r="AE70" s="416"/>
      <c r="AF70" s="417" t="s">
        <v>172</v>
      </c>
      <c r="AG70" s="415"/>
      <c r="AH70" s="416"/>
      <c r="AI70" s="416"/>
      <c r="AJ70" s="416"/>
      <c r="AK70" s="416"/>
      <c r="AL70" s="416"/>
      <c r="AM70" s="416"/>
      <c r="AN70" s="416"/>
      <c r="AO70" s="416"/>
      <c r="AP70" s="416" t="s">
        <v>4</v>
      </c>
      <c r="AQ70" s="416"/>
      <c r="AR70" s="416"/>
      <c r="AS70" s="416"/>
      <c r="AT70" s="416"/>
      <c r="AU70" s="416"/>
      <c r="AV70" s="416"/>
      <c r="AW70" s="416"/>
      <c r="AX70" s="416"/>
      <c r="AY70" s="416"/>
      <c r="AZ70" s="416" t="s">
        <v>6</v>
      </c>
      <c r="BA70" s="416"/>
      <c r="BB70" s="417"/>
      <c r="BC70" s="415"/>
      <c r="BD70" s="416"/>
      <c r="BE70" s="416"/>
      <c r="BF70" s="416"/>
      <c r="BG70" s="416"/>
      <c r="BH70" s="416"/>
      <c r="BI70" s="416"/>
      <c r="BJ70" s="416" t="s">
        <v>8</v>
      </c>
      <c r="BK70" s="416"/>
      <c r="BL70" s="416"/>
      <c r="BM70" s="397"/>
      <c r="BN70" s="416"/>
      <c r="BO70" s="416"/>
      <c r="BP70" s="416"/>
      <c r="BQ70" s="416"/>
      <c r="BR70" s="416"/>
      <c r="BS70" s="416"/>
      <c r="BT70" s="416" t="s">
        <v>9</v>
      </c>
      <c r="BU70" s="419"/>
      <c r="BV70" s="419"/>
      <c r="BW70" s="95"/>
      <c r="BX70" s="415"/>
      <c r="BY70" s="416"/>
      <c r="BZ70" s="416"/>
      <c r="CA70" s="18"/>
      <c r="CB70" s="250"/>
      <c r="CC70" s="18"/>
      <c r="CD70" s="416" t="s">
        <v>10</v>
      </c>
      <c r="CE70" s="18"/>
      <c r="CF70" s="18"/>
      <c r="CG70" s="250"/>
      <c r="CH70" s="18"/>
      <c r="CI70" s="18"/>
      <c r="CJ70" s="416"/>
      <c r="CK70" s="18"/>
      <c r="CL70" s="18"/>
      <c r="CM70" s="18"/>
      <c r="CN70" s="416" t="s">
        <v>12</v>
      </c>
      <c r="CO70" s="18"/>
      <c r="CP70" s="18"/>
      <c r="CQ70" s="18"/>
      <c r="CR70" s="419"/>
      <c r="CS70" s="67"/>
      <c r="CT70" s="66"/>
      <c r="CU70" s="35"/>
      <c r="CV70" s="35"/>
      <c r="CW70" s="35"/>
      <c r="CX70" s="183" t="s">
        <v>78</v>
      </c>
      <c r="CY70" s="247"/>
      <c r="CZ70" s="416"/>
      <c r="DA70" s="416"/>
      <c r="DB70" s="35"/>
      <c r="DC70" s="416"/>
      <c r="DD70" s="419"/>
      <c r="DE70" s="35"/>
      <c r="DF70" s="35"/>
      <c r="DG70" s="35"/>
      <c r="DH70" s="434" t="s">
        <v>104</v>
      </c>
      <c r="DI70" s="434" t="s">
        <v>27</v>
      </c>
      <c r="DJ70" s="45"/>
      <c r="DK70" s="508">
        <f>(COUNTA(AD70:AU70)+COUNTA(CU70:DG70)+ COUNTA(AV70:CS70)+COUNTA(CT70))*3</f>
        <v>24</v>
      </c>
      <c r="DL70" s="141">
        <v>24</v>
      </c>
      <c r="DM70" s="141">
        <f t="shared" si="3"/>
        <v>48</v>
      </c>
    </row>
    <row r="71" spans="1:118" ht="15.75" x14ac:dyDescent="0.2">
      <c r="A71" s="145" t="s">
        <v>237</v>
      </c>
      <c r="B71" s="145" t="s">
        <v>65</v>
      </c>
      <c r="C71" s="53" t="s">
        <v>66</v>
      </c>
      <c r="D71" s="142" t="s">
        <v>14</v>
      </c>
      <c r="E71" s="260"/>
      <c r="F71" s="247"/>
      <c r="G71" s="247"/>
      <c r="H71" s="247"/>
      <c r="I71" s="265"/>
      <c r="J71" s="260"/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514" t="s">
        <v>77</v>
      </c>
      <c r="V71" s="514" t="s">
        <v>77</v>
      </c>
      <c r="W71" s="514" t="s">
        <v>77</v>
      </c>
      <c r="X71" s="514" t="s">
        <v>77</v>
      </c>
      <c r="Y71" s="416"/>
      <c r="Z71" s="416"/>
      <c r="AA71" s="416"/>
      <c r="AB71" s="416"/>
      <c r="AC71" s="416"/>
      <c r="AD71" s="416"/>
      <c r="AE71" s="416"/>
      <c r="AF71" s="95"/>
      <c r="AG71" s="75"/>
      <c r="AH71" s="416" t="s">
        <v>172</v>
      </c>
      <c r="AI71" s="419"/>
      <c r="AJ71" s="416"/>
      <c r="AK71" s="416"/>
      <c r="AL71" s="419"/>
      <c r="AM71" s="416"/>
      <c r="AN71" s="416"/>
      <c r="AO71" s="416"/>
      <c r="AP71" s="419"/>
      <c r="AQ71" s="419"/>
      <c r="AR71" s="416" t="s">
        <v>4</v>
      </c>
      <c r="AS71" s="419"/>
      <c r="AT71" s="416"/>
      <c r="AU71" s="416"/>
      <c r="AV71" s="416"/>
      <c r="AW71" s="416"/>
      <c r="AX71" s="416"/>
      <c r="AY71" s="416"/>
      <c r="AZ71" s="416"/>
      <c r="BA71" s="416"/>
      <c r="BB71" s="417" t="s">
        <v>6</v>
      </c>
      <c r="BC71" s="415"/>
      <c r="BD71" s="416"/>
      <c r="BE71" s="416"/>
      <c r="BF71" s="416"/>
      <c r="BG71" s="416"/>
      <c r="BH71" s="416"/>
      <c r="BI71" s="416"/>
      <c r="BJ71" s="416"/>
      <c r="BK71" s="416"/>
      <c r="BL71" s="416" t="s">
        <v>8</v>
      </c>
      <c r="BM71" s="397"/>
      <c r="BN71" s="416"/>
      <c r="BO71" s="416"/>
      <c r="BP71" s="416"/>
      <c r="BQ71" s="416"/>
      <c r="BR71" s="416"/>
      <c r="BS71" s="416"/>
      <c r="BT71" s="416"/>
      <c r="BU71" s="416"/>
      <c r="BV71" s="416" t="s">
        <v>9</v>
      </c>
      <c r="BW71" s="417"/>
      <c r="BX71" s="415"/>
      <c r="BY71" s="416"/>
      <c r="BZ71" s="416"/>
      <c r="CA71" s="416"/>
      <c r="CB71" s="247"/>
      <c r="CC71" s="416"/>
      <c r="CD71" s="419"/>
      <c r="CE71" s="419"/>
      <c r="CF71" s="416" t="s">
        <v>10</v>
      </c>
      <c r="CG71" s="251"/>
      <c r="CH71" s="419"/>
      <c r="CI71" s="416"/>
      <c r="CJ71" s="419"/>
      <c r="CK71" s="416"/>
      <c r="CL71" s="416"/>
      <c r="CM71" s="416"/>
      <c r="CN71" s="18"/>
      <c r="CO71" s="18"/>
      <c r="CP71" s="416" t="s">
        <v>12</v>
      </c>
      <c r="CQ71" s="18"/>
      <c r="CR71" s="419"/>
      <c r="CS71" s="67"/>
      <c r="CT71" s="66"/>
      <c r="CU71" s="416"/>
      <c r="CV71" s="416"/>
      <c r="CW71" s="186"/>
      <c r="CX71" s="183"/>
      <c r="CY71" s="251"/>
      <c r="CZ71" s="416" t="s">
        <v>78</v>
      </c>
      <c r="DA71" s="419"/>
      <c r="DB71" s="35"/>
      <c r="DC71" s="419"/>
      <c r="DD71" s="419"/>
      <c r="DE71" s="35"/>
      <c r="DF71" s="35"/>
      <c r="DG71" s="35"/>
      <c r="DH71" s="434" t="s">
        <v>104</v>
      </c>
      <c r="DI71" s="434" t="s">
        <v>27</v>
      </c>
      <c r="DJ71" s="45"/>
      <c r="DK71" s="508">
        <f>(COUNTA(AD71:AU71)+COUNTA(CU71:DG71)+ COUNTA(AV71:CS71)+COUNTA(CT71))*3</f>
        <v>24</v>
      </c>
      <c r="DL71" s="141">
        <v>24</v>
      </c>
      <c r="DM71" s="141">
        <f t="shared" si="3"/>
        <v>48</v>
      </c>
    </row>
    <row r="72" spans="1:118" ht="16.5" thickBot="1" x14ac:dyDescent="0.3">
      <c r="A72" s="146" t="s">
        <v>237</v>
      </c>
      <c r="B72" s="146" t="s">
        <v>13</v>
      </c>
      <c r="C72" s="29" t="s">
        <v>150</v>
      </c>
      <c r="D72" s="143" t="s">
        <v>14</v>
      </c>
      <c r="E72" s="261"/>
      <c r="F72" s="255"/>
      <c r="G72" s="255"/>
      <c r="H72" s="255"/>
      <c r="I72" s="266"/>
      <c r="J72" s="261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409" t="s">
        <v>77</v>
      </c>
      <c r="V72" s="409" t="s">
        <v>77</v>
      </c>
      <c r="W72" s="409" t="s">
        <v>77</v>
      </c>
      <c r="X72" s="409" t="s">
        <v>77</v>
      </c>
      <c r="Y72" s="409"/>
      <c r="Z72" s="409"/>
      <c r="AA72" s="409"/>
      <c r="AB72" s="409"/>
      <c r="AC72" s="409"/>
      <c r="AD72" s="409"/>
      <c r="AE72" s="409"/>
      <c r="AF72" s="279"/>
      <c r="AG72" s="203"/>
      <c r="AH72" s="28"/>
      <c r="AI72" s="28"/>
      <c r="AJ72" s="409"/>
      <c r="AK72" s="409"/>
      <c r="AL72" s="28"/>
      <c r="AM72" s="28"/>
      <c r="AN72" s="28"/>
      <c r="AO72" s="409"/>
      <c r="AP72" s="28"/>
      <c r="AQ72" s="28"/>
      <c r="AR72" s="28"/>
      <c r="AS72" s="28"/>
      <c r="AT72" s="409" t="s">
        <v>151</v>
      </c>
      <c r="AU72" s="409"/>
      <c r="AV72" s="409"/>
      <c r="AW72" s="409"/>
      <c r="AX72" s="409"/>
      <c r="AY72" s="409"/>
      <c r="AZ72" s="409"/>
      <c r="BA72" s="409"/>
      <c r="BB72" s="96"/>
      <c r="BC72" s="408"/>
      <c r="BD72" s="409" t="s">
        <v>151</v>
      </c>
      <c r="BE72" s="409"/>
      <c r="BF72" s="409"/>
      <c r="BG72" s="409"/>
      <c r="BH72" s="409"/>
      <c r="BI72" s="409"/>
      <c r="BJ72" s="409"/>
      <c r="BK72" s="409"/>
      <c r="BL72" s="409"/>
      <c r="BM72" s="398"/>
      <c r="BN72" s="409" t="s">
        <v>151</v>
      </c>
      <c r="BO72" s="409"/>
      <c r="BP72" s="409"/>
      <c r="BQ72" s="409"/>
      <c r="BR72" s="409"/>
      <c r="BS72" s="409"/>
      <c r="BT72" s="409"/>
      <c r="BU72" s="409"/>
      <c r="BV72" s="409"/>
      <c r="BW72" s="96"/>
      <c r="BX72" s="408" t="s">
        <v>151</v>
      </c>
      <c r="BY72" s="409"/>
      <c r="BZ72" s="409"/>
      <c r="CA72" s="409"/>
      <c r="CB72" s="255"/>
      <c r="CC72" s="409"/>
      <c r="CD72" s="28"/>
      <c r="CE72" s="28"/>
      <c r="CF72" s="28"/>
      <c r="CG72" s="262"/>
      <c r="CH72" s="409" t="s">
        <v>151</v>
      </c>
      <c r="CI72" s="409"/>
      <c r="CJ72" s="28"/>
      <c r="CK72" s="28"/>
      <c r="CL72" s="28"/>
      <c r="CM72" s="409"/>
      <c r="CN72" s="68"/>
      <c r="CO72" s="68"/>
      <c r="CP72" s="68"/>
      <c r="CQ72" s="68"/>
      <c r="CR72" s="409" t="s">
        <v>151</v>
      </c>
      <c r="CS72" s="230"/>
      <c r="CT72" s="369"/>
      <c r="CU72" s="205"/>
      <c r="CV72" s="205"/>
      <c r="CW72" s="360"/>
      <c r="CX72" s="204"/>
      <c r="CY72" s="262"/>
      <c r="CZ72" s="28"/>
      <c r="DA72" s="28"/>
      <c r="DB72" s="37"/>
      <c r="DC72" s="28"/>
      <c r="DD72" s="28"/>
      <c r="DE72" s="37"/>
      <c r="DF72" s="37"/>
      <c r="DG72" s="37"/>
      <c r="DH72" s="83" t="s">
        <v>104</v>
      </c>
      <c r="DI72" s="83" t="s">
        <v>27</v>
      </c>
      <c r="DJ72" s="287"/>
      <c r="DK72" s="508">
        <v>0</v>
      </c>
      <c r="DL72" s="141">
        <v>0</v>
      </c>
      <c r="DM72" s="141">
        <f t="shared" si="3"/>
        <v>0</v>
      </c>
      <c r="DN72" s="237">
        <f>SUM(DM66:DM72)</f>
        <v>260</v>
      </c>
    </row>
    <row r="73" spans="1:118" s="30" customFormat="1" ht="15.75" x14ac:dyDescent="0.2">
      <c r="A73" s="404"/>
      <c r="B73" s="404"/>
      <c r="C73" s="418"/>
      <c r="D73" s="412"/>
      <c r="E73" s="165"/>
      <c r="F73" s="165"/>
      <c r="G73" s="165"/>
      <c r="H73" s="165"/>
      <c r="I73" s="165"/>
      <c r="J73" s="366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367"/>
      <c r="Y73" s="190"/>
      <c r="Z73" s="368"/>
      <c r="AA73" s="148"/>
      <c r="AB73" s="190"/>
      <c r="AC73" s="190"/>
      <c r="AD73" s="410"/>
      <c r="AE73" s="404"/>
      <c r="AF73" s="404"/>
      <c r="AG73" s="77"/>
      <c r="AH73" s="77"/>
      <c r="AI73" s="77"/>
      <c r="AJ73" s="404"/>
      <c r="AK73" s="77"/>
      <c r="AL73" s="77"/>
      <c r="AM73" s="404"/>
      <c r="AN73" s="404"/>
      <c r="AO73" s="404"/>
      <c r="AP73" s="404"/>
      <c r="AQ73" s="404"/>
      <c r="AR73" s="404"/>
      <c r="AS73" s="404"/>
      <c r="AT73" s="404"/>
      <c r="AU73" s="404"/>
      <c r="AV73" s="404"/>
      <c r="AW73" s="404"/>
      <c r="AX73" s="404"/>
      <c r="AY73" s="404"/>
      <c r="AZ73" s="404"/>
      <c r="BA73" s="404"/>
      <c r="BB73" s="404"/>
      <c r="BC73" s="404"/>
      <c r="BD73" s="404"/>
      <c r="BE73" s="404"/>
      <c r="BF73" s="404"/>
      <c r="BG73" s="404"/>
      <c r="BH73" s="404"/>
      <c r="BI73" s="404"/>
      <c r="BJ73" s="404"/>
      <c r="BK73" s="404"/>
      <c r="BL73" s="404"/>
      <c r="BM73" s="404"/>
      <c r="BN73" s="404"/>
      <c r="BO73" s="404"/>
      <c r="BP73" s="404"/>
      <c r="BQ73" s="404"/>
      <c r="BR73" s="404"/>
      <c r="BS73" s="404"/>
      <c r="BT73" s="404"/>
      <c r="BU73" s="404"/>
      <c r="BV73" s="404"/>
      <c r="BW73" s="404"/>
      <c r="BX73" s="404"/>
      <c r="BY73" s="77"/>
      <c r="BZ73" s="77"/>
      <c r="CA73" s="404"/>
      <c r="CB73" s="404"/>
      <c r="CG73" s="404"/>
      <c r="CH73" s="404"/>
      <c r="CL73" s="404"/>
      <c r="CR73" s="77"/>
      <c r="CS73" s="77"/>
      <c r="CT73" s="77"/>
      <c r="CU73" s="165"/>
      <c r="CV73" s="165"/>
      <c r="CW73" s="404"/>
      <c r="CX73" s="77"/>
      <c r="CY73" s="77"/>
      <c r="CZ73" s="77"/>
      <c r="DA73" s="77"/>
      <c r="DB73" s="165"/>
      <c r="DC73" s="77"/>
      <c r="DD73" s="77"/>
      <c r="DE73" s="165"/>
      <c r="DF73" s="165"/>
      <c r="DG73" s="165"/>
      <c r="DH73" s="165"/>
      <c r="DI73" s="165"/>
      <c r="DJ73" s="165"/>
      <c r="DK73" s="410"/>
      <c r="DL73" s="404"/>
      <c r="DM73" s="404"/>
    </row>
    <row r="74" spans="1:118" s="30" customFormat="1" ht="15.75" x14ac:dyDescent="0.2">
      <c r="A74" s="404"/>
      <c r="B74" s="404"/>
      <c r="C74" s="418"/>
      <c r="D74" s="412"/>
      <c r="E74" s="165"/>
      <c r="F74" s="165"/>
      <c r="G74" s="165"/>
      <c r="H74" s="165"/>
      <c r="I74" s="165"/>
      <c r="J74" s="366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367"/>
      <c r="Y74" s="190"/>
      <c r="Z74" s="368"/>
      <c r="AA74" s="148"/>
      <c r="AB74" s="190"/>
      <c r="AC74" s="190"/>
      <c r="AD74" s="410"/>
      <c r="AE74" s="404"/>
      <c r="AF74" s="404"/>
      <c r="AG74" s="77"/>
      <c r="AH74" s="77"/>
      <c r="AI74" s="77"/>
      <c r="AJ74" s="404"/>
      <c r="AK74" s="77"/>
      <c r="AL74" s="77"/>
      <c r="AM74" s="404"/>
      <c r="AN74" s="404"/>
      <c r="AO74" s="404"/>
      <c r="AP74" s="404"/>
      <c r="AQ74" s="404"/>
      <c r="AR74" s="404"/>
      <c r="AS74" s="404"/>
      <c r="AT74" s="404"/>
      <c r="AU74" s="404"/>
      <c r="AV74" s="404"/>
      <c r="AW74" s="404"/>
      <c r="AX74" s="404"/>
      <c r="AY74" s="404"/>
      <c r="AZ74" s="404"/>
      <c r="BA74" s="404"/>
      <c r="BB74" s="404"/>
      <c r="BC74" s="404"/>
      <c r="BD74" s="404"/>
      <c r="BE74" s="404"/>
      <c r="BF74" s="404"/>
      <c r="BG74" s="404"/>
      <c r="BH74" s="404"/>
      <c r="BI74" s="404"/>
      <c r="BJ74" s="404"/>
      <c r="BK74" s="404"/>
      <c r="BL74" s="404"/>
      <c r="BM74" s="404"/>
      <c r="BN74" s="404"/>
      <c r="BO74" s="404"/>
      <c r="BP74" s="404"/>
      <c r="BQ74" s="404"/>
      <c r="BR74" s="404"/>
      <c r="BS74" s="404"/>
      <c r="BT74" s="404"/>
      <c r="BU74" s="404"/>
      <c r="BV74" s="404"/>
      <c r="BW74" s="404"/>
      <c r="BX74" s="404"/>
      <c r="BY74" s="77"/>
      <c r="BZ74" s="77"/>
      <c r="CA74" s="404"/>
      <c r="CB74" s="404"/>
      <c r="CG74" s="404"/>
      <c r="CH74" s="404"/>
      <c r="CL74" s="404"/>
      <c r="CR74" s="77"/>
      <c r="CS74" s="77"/>
      <c r="CT74" s="77"/>
      <c r="CU74" s="165"/>
      <c r="CV74" s="165"/>
      <c r="CW74" s="404"/>
      <c r="CX74" s="77"/>
      <c r="CY74" s="77"/>
      <c r="CZ74" s="77"/>
      <c r="DA74" s="77"/>
      <c r="DB74" s="165"/>
      <c r="DC74" s="77"/>
      <c r="DD74" s="77"/>
      <c r="DE74" s="165"/>
      <c r="DF74" s="165"/>
      <c r="DG74" s="165"/>
      <c r="DH74" s="165"/>
      <c r="DI74" s="165"/>
      <c r="DJ74" s="165"/>
      <c r="DK74" s="410"/>
      <c r="DL74" s="404"/>
      <c r="DM74" s="404"/>
    </row>
    <row r="75" spans="1:118" s="30" customFormat="1" ht="16.5" thickBot="1" x14ac:dyDescent="0.25">
      <c r="A75" s="404"/>
      <c r="B75" s="404"/>
      <c r="C75" s="418"/>
      <c r="D75" s="412"/>
      <c r="E75" s="165"/>
      <c r="F75" s="165"/>
      <c r="G75" s="165"/>
      <c r="H75" s="165"/>
      <c r="I75" s="165"/>
      <c r="J75" s="366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367"/>
      <c r="Y75" s="190"/>
      <c r="Z75" s="368"/>
      <c r="AA75" s="148"/>
      <c r="AB75" s="190"/>
      <c r="AC75" s="190"/>
      <c r="AD75" s="410"/>
      <c r="AE75" s="404"/>
      <c r="AF75" s="404"/>
      <c r="AG75" s="77"/>
      <c r="AH75" s="77"/>
      <c r="AI75" s="77"/>
      <c r="AJ75" s="404"/>
      <c r="AK75" s="77"/>
      <c r="AL75" s="77"/>
      <c r="AM75" s="404"/>
      <c r="AN75" s="404"/>
      <c r="AO75" s="404"/>
      <c r="AP75" s="404"/>
      <c r="AQ75" s="404"/>
      <c r="AR75" s="404"/>
      <c r="AS75" s="404"/>
      <c r="AT75" s="404"/>
      <c r="AU75" s="404"/>
      <c r="AV75" s="404"/>
      <c r="AW75" s="404"/>
      <c r="AX75" s="404"/>
      <c r="AY75" s="404"/>
      <c r="AZ75" s="404"/>
      <c r="BA75" s="404"/>
      <c r="BB75" s="404"/>
      <c r="BC75" s="404"/>
      <c r="BD75" s="404"/>
      <c r="BE75" s="404"/>
      <c r="BF75" s="404"/>
      <c r="BG75" s="404"/>
      <c r="BH75" s="404"/>
      <c r="BI75" s="404"/>
      <c r="BJ75" s="404"/>
      <c r="BK75" s="404"/>
      <c r="BL75" s="404"/>
      <c r="BM75" s="404"/>
      <c r="BN75" s="404"/>
      <c r="BO75" s="404"/>
      <c r="BP75" s="404"/>
      <c r="BQ75" s="404"/>
      <c r="BR75" s="404"/>
      <c r="BS75" s="404"/>
      <c r="BT75" s="404"/>
      <c r="BU75" s="404"/>
      <c r="BV75" s="404"/>
      <c r="BW75" s="404"/>
      <c r="BX75" s="404"/>
      <c r="BY75" s="77"/>
      <c r="BZ75" s="77"/>
      <c r="CA75" s="404"/>
      <c r="CB75" s="404"/>
      <c r="CG75" s="404"/>
      <c r="CH75" s="404"/>
      <c r="CL75" s="404"/>
      <c r="CR75" s="77"/>
      <c r="CS75" s="77"/>
      <c r="CT75" s="77"/>
      <c r="CU75" s="165"/>
      <c r="CV75" s="165"/>
      <c r="CW75" s="404"/>
      <c r="CX75" s="77"/>
      <c r="CY75" s="77"/>
      <c r="CZ75" s="77"/>
      <c r="DA75" s="77"/>
      <c r="DB75" s="165"/>
      <c r="DC75" s="77"/>
      <c r="DD75" s="77"/>
      <c r="DE75" s="165"/>
      <c r="DF75" s="165"/>
      <c r="DG75" s="165"/>
      <c r="DH75" s="165"/>
      <c r="DI75" s="165"/>
      <c r="DJ75" s="165"/>
      <c r="DK75" s="410"/>
      <c r="DL75" s="404"/>
      <c r="DM75" s="404"/>
    </row>
    <row r="76" spans="1:118" s="30" customFormat="1" ht="16.5" thickBot="1" x14ac:dyDescent="0.3">
      <c r="A76" s="113" t="s">
        <v>213</v>
      </c>
      <c r="B76" s="114"/>
      <c r="C76" s="114"/>
      <c r="D76" s="488"/>
      <c r="E76" s="538" t="s">
        <v>127</v>
      </c>
      <c r="F76" s="539"/>
      <c r="G76" s="539"/>
      <c r="H76" s="539"/>
      <c r="I76" s="540"/>
      <c r="J76" s="541" t="s">
        <v>145</v>
      </c>
      <c r="K76" s="542"/>
      <c r="L76" s="542"/>
      <c r="M76" s="542"/>
      <c r="N76" s="542"/>
      <c r="O76" s="542"/>
      <c r="P76" s="542"/>
      <c r="Q76" s="542"/>
      <c r="R76" s="542"/>
      <c r="S76" s="542"/>
      <c r="T76" s="542"/>
      <c r="U76" s="542"/>
      <c r="V76" s="542"/>
      <c r="W76" s="542"/>
      <c r="X76" s="542"/>
      <c r="Y76" s="542"/>
      <c r="Z76" s="542"/>
      <c r="AA76" s="542"/>
      <c r="AB76" s="542"/>
      <c r="AC76" s="542"/>
      <c r="AD76" s="542"/>
      <c r="AE76" s="542"/>
      <c r="AF76" s="543"/>
      <c r="AG76" s="547" t="s">
        <v>146</v>
      </c>
      <c r="AH76" s="548"/>
      <c r="AI76" s="548"/>
      <c r="AJ76" s="548"/>
      <c r="AK76" s="548"/>
      <c r="AL76" s="548"/>
      <c r="AM76" s="548"/>
      <c r="AN76" s="548"/>
      <c r="AO76" s="548"/>
      <c r="AP76" s="548"/>
      <c r="AQ76" s="548"/>
      <c r="AR76" s="548"/>
      <c r="AS76" s="548"/>
      <c r="AT76" s="548"/>
      <c r="AU76" s="548"/>
      <c r="AV76" s="548"/>
      <c r="AW76" s="548"/>
      <c r="AX76" s="548"/>
      <c r="AY76" s="548"/>
      <c r="AZ76" s="548"/>
      <c r="BA76" s="548"/>
      <c r="BB76" s="549"/>
      <c r="BC76" s="541" t="s">
        <v>147</v>
      </c>
      <c r="BD76" s="542"/>
      <c r="BE76" s="542"/>
      <c r="BF76" s="542"/>
      <c r="BG76" s="542"/>
      <c r="BH76" s="542"/>
      <c r="BI76" s="542"/>
      <c r="BJ76" s="542"/>
      <c r="BK76" s="542"/>
      <c r="BL76" s="542"/>
      <c r="BM76" s="542"/>
      <c r="BN76" s="542"/>
      <c r="BO76" s="542"/>
      <c r="BP76" s="542"/>
      <c r="BQ76" s="542"/>
      <c r="BR76" s="542"/>
      <c r="BS76" s="542"/>
      <c r="BT76" s="542"/>
      <c r="BU76" s="542"/>
      <c r="BV76" s="542"/>
      <c r="BW76" s="543"/>
      <c r="BX76" s="541" t="s">
        <v>148</v>
      </c>
      <c r="BY76" s="542"/>
      <c r="BZ76" s="542"/>
      <c r="CA76" s="542"/>
      <c r="CB76" s="542"/>
      <c r="CC76" s="542"/>
      <c r="CD76" s="542"/>
      <c r="CE76" s="542"/>
      <c r="CF76" s="542"/>
      <c r="CG76" s="542"/>
      <c r="CH76" s="542"/>
      <c r="CI76" s="542"/>
      <c r="CJ76" s="542"/>
      <c r="CK76" s="542"/>
      <c r="CL76" s="542"/>
      <c r="CM76" s="542"/>
      <c r="CN76" s="542"/>
      <c r="CO76" s="542"/>
      <c r="CP76" s="542"/>
      <c r="CQ76" s="542"/>
      <c r="CR76" s="542"/>
      <c r="CS76" s="543"/>
      <c r="CT76" s="538" t="s">
        <v>149</v>
      </c>
      <c r="CU76" s="539"/>
      <c r="CV76" s="539"/>
      <c r="CW76" s="539"/>
      <c r="CX76" s="539"/>
      <c r="CY76" s="539"/>
      <c r="CZ76" s="539"/>
      <c r="DA76" s="539"/>
      <c r="DB76" s="539"/>
      <c r="DC76" s="539"/>
      <c r="DD76" s="539"/>
      <c r="DE76" s="539"/>
      <c r="DF76" s="539"/>
      <c r="DG76" s="539"/>
      <c r="DH76" s="539"/>
      <c r="DI76" s="539"/>
      <c r="DJ76" s="540"/>
      <c r="DK76" s="555" t="s">
        <v>88</v>
      </c>
      <c r="DL76" s="552" t="s">
        <v>89</v>
      </c>
      <c r="DM76" s="552" t="s">
        <v>26</v>
      </c>
    </row>
    <row r="77" spans="1:118" s="30" customFormat="1" ht="16.5" thickBot="1" x14ac:dyDescent="0.25">
      <c r="A77" s="489"/>
      <c r="B77" s="490"/>
      <c r="C77" s="490"/>
      <c r="D77" s="491"/>
      <c r="E77" s="407" t="s">
        <v>87</v>
      </c>
      <c r="F77" s="26" t="s">
        <v>15</v>
      </c>
      <c r="G77" s="41" t="s">
        <v>16</v>
      </c>
      <c r="H77" s="40" t="s">
        <v>22</v>
      </c>
      <c r="I77" s="84" t="s">
        <v>17</v>
      </c>
      <c r="J77" s="406" t="s">
        <v>87</v>
      </c>
      <c r="K77" s="26" t="s">
        <v>15</v>
      </c>
      <c r="L77" s="41" t="s">
        <v>16</v>
      </c>
      <c r="M77" s="40" t="s">
        <v>22</v>
      </c>
      <c r="N77" s="82" t="s">
        <v>17</v>
      </c>
      <c r="O77" s="407" t="s">
        <v>87</v>
      </c>
      <c r="P77" s="26" t="s">
        <v>15</v>
      </c>
      <c r="Q77" s="41" t="s">
        <v>16</v>
      </c>
      <c r="R77" s="40" t="s">
        <v>22</v>
      </c>
      <c r="S77" s="82" t="s">
        <v>17</v>
      </c>
      <c r="T77" s="407" t="s">
        <v>87</v>
      </c>
      <c r="U77" s="26" t="s">
        <v>15</v>
      </c>
      <c r="V77" s="41" t="s">
        <v>16</v>
      </c>
      <c r="W77" s="40" t="s">
        <v>22</v>
      </c>
      <c r="X77" s="82" t="s">
        <v>17</v>
      </c>
      <c r="Y77" s="407" t="s">
        <v>87</v>
      </c>
      <c r="Z77" s="26" t="s">
        <v>15</v>
      </c>
      <c r="AA77" s="41" t="s">
        <v>16</v>
      </c>
      <c r="AB77" s="40" t="s">
        <v>22</v>
      </c>
      <c r="AC77" s="82" t="s">
        <v>17</v>
      </c>
      <c r="AD77" s="407" t="s">
        <v>87</v>
      </c>
      <c r="AE77" s="26" t="s">
        <v>15</v>
      </c>
      <c r="AF77" s="257" t="s">
        <v>16</v>
      </c>
      <c r="AG77" s="258" t="s">
        <v>22</v>
      </c>
      <c r="AH77" s="82" t="s">
        <v>17</v>
      </c>
      <c r="AI77" s="407" t="s">
        <v>87</v>
      </c>
      <c r="AJ77" s="26" t="s">
        <v>15</v>
      </c>
      <c r="AK77" s="41" t="s">
        <v>16</v>
      </c>
      <c r="AL77" s="40" t="s">
        <v>22</v>
      </c>
      <c r="AM77" s="82" t="s">
        <v>17</v>
      </c>
      <c r="AN77" s="407" t="s">
        <v>87</v>
      </c>
      <c r="AO77" s="26" t="s">
        <v>15</v>
      </c>
      <c r="AP77" s="41" t="s">
        <v>16</v>
      </c>
      <c r="AQ77" s="40" t="s">
        <v>22</v>
      </c>
      <c r="AR77" s="82" t="s">
        <v>17</v>
      </c>
      <c r="AS77" s="407" t="s">
        <v>87</v>
      </c>
      <c r="AT77" s="26" t="s">
        <v>15</v>
      </c>
      <c r="AU77" s="41" t="s">
        <v>16</v>
      </c>
      <c r="AV77" s="40" t="s">
        <v>22</v>
      </c>
      <c r="AW77" s="82" t="s">
        <v>17</v>
      </c>
      <c r="AX77" s="407" t="s">
        <v>87</v>
      </c>
      <c r="AY77" s="26" t="s">
        <v>15</v>
      </c>
      <c r="AZ77" s="41" t="s">
        <v>16</v>
      </c>
      <c r="BA77" s="40" t="s">
        <v>22</v>
      </c>
      <c r="BB77" s="84" t="s">
        <v>17</v>
      </c>
      <c r="BC77" s="406" t="s">
        <v>87</v>
      </c>
      <c r="BD77" s="26" t="s">
        <v>15</v>
      </c>
      <c r="BE77" s="41" t="s">
        <v>16</v>
      </c>
      <c r="BF77" s="40" t="s">
        <v>22</v>
      </c>
      <c r="BG77" s="82" t="s">
        <v>17</v>
      </c>
      <c r="BH77" s="407" t="s">
        <v>87</v>
      </c>
      <c r="BI77" s="26" t="s">
        <v>15</v>
      </c>
      <c r="BJ77" s="41" t="s">
        <v>16</v>
      </c>
      <c r="BK77" s="40" t="s">
        <v>22</v>
      </c>
      <c r="BL77" s="82" t="s">
        <v>17</v>
      </c>
      <c r="BM77" s="407" t="s">
        <v>87</v>
      </c>
      <c r="BN77" s="26" t="s">
        <v>15</v>
      </c>
      <c r="BO77" s="41" t="s">
        <v>16</v>
      </c>
      <c r="BP77" s="40" t="s">
        <v>22</v>
      </c>
      <c r="BQ77" s="82" t="s">
        <v>17</v>
      </c>
      <c r="BR77" s="407" t="s">
        <v>87</v>
      </c>
      <c r="BS77" s="26" t="s">
        <v>15</v>
      </c>
      <c r="BT77" s="41" t="s">
        <v>16</v>
      </c>
      <c r="BU77" s="40" t="s">
        <v>22</v>
      </c>
      <c r="BV77" s="82" t="s">
        <v>17</v>
      </c>
      <c r="BW77" s="414" t="s">
        <v>87</v>
      </c>
      <c r="BX77" s="25" t="s">
        <v>15</v>
      </c>
      <c r="BY77" s="41" t="s">
        <v>16</v>
      </c>
      <c r="BZ77" s="40" t="s">
        <v>22</v>
      </c>
      <c r="CA77" s="82" t="s">
        <v>17</v>
      </c>
      <c r="CB77" s="407" t="s">
        <v>87</v>
      </c>
      <c r="CC77" s="26" t="s">
        <v>15</v>
      </c>
      <c r="CD77" s="41" t="s">
        <v>16</v>
      </c>
      <c r="CE77" s="40" t="s">
        <v>22</v>
      </c>
      <c r="CF77" s="82" t="s">
        <v>17</v>
      </c>
      <c r="CG77" s="407" t="s">
        <v>87</v>
      </c>
      <c r="CH77" s="26" t="s">
        <v>15</v>
      </c>
      <c r="CI77" s="41" t="s">
        <v>16</v>
      </c>
      <c r="CJ77" s="40" t="s">
        <v>22</v>
      </c>
      <c r="CK77" s="82" t="s">
        <v>17</v>
      </c>
      <c r="CL77" s="407" t="s">
        <v>87</v>
      </c>
      <c r="CM77" s="26" t="s">
        <v>15</v>
      </c>
      <c r="CN77" s="41" t="s">
        <v>16</v>
      </c>
      <c r="CO77" s="40" t="s">
        <v>22</v>
      </c>
      <c r="CP77" s="82" t="s">
        <v>17</v>
      </c>
      <c r="CQ77" s="407" t="s">
        <v>87</v>
      </c>
      <c r="CR77" s="26" t="s">
        <v>15</v>
      </c>
      <c r="CS77" s="257" t="s">
        <v>16</v>
      </c>
      <c r="CT77" s="258" t="s">
        <v>22</v>
      </c>
      <c r="CU77" s="82" t="s">
        <v>17</v>
      </c>
      <c r="CV77" s="407" t="s">
        <v>87</v>
      </c>
      <c r="CW77" s="26" t="s">
        <v>15</v>
      </c>
      <c r="CX77" s="41" t="s">
        <v>16</v>
      </c>
      <c r="CY77" s="40" t="s">
        <v>22</v>
      </c>
      <c r="CZ77" s="82" t="s">
        <v>17</v>
      </c>
      <c r="DA77" s="407" t="s">
        <v>87</v>
      </c>
      <c r="DB77" s="26" t="s">
        <v>15</v>
      </c>
      <c r="DC77" s="41" t="s">
        <v>16</v>
      </c>
      <c r="DD77" s="40" t="s">
        <v>22</v>
      </c>
      <c r="DE77" s="97" t="s">
        <v>17</v>
      </c>
      <c r="DF77" s="407" t="s">
        <v>87</v>
      </c>
      <c r="DG77" s="26" t="s">
        <v>15</v>
      </c>
      <c r="DH77" s="41" t="s">
        <v>16</v>
      </c>
      <c r="DI77" s="40" t="s">
        <v>22</v>
      </c>
      <c r="DJ77" s="97" t="s">
        <v>17</v>
      </c>
      <c r="DK77" s="556"/>
      <c r="DL77" s="553"/>
      <c r="DM77" s="553"/>
    </row>
    <row r="78" spans="1:118" s="30" customFormat="1" ht="16.5" thickBot="1" x14ac:dyDescent="0.25">
      <c r="A78" s="150" t="s">
        <v>0</v>
      </c>
      <c r="B78" s="150" t="s">
        <v>13</v>
      </c>
      <c r="C78" s="150" t="s">
        <v>1</v>
      </c>
      <c r="D78" s="161" t="s">
        <v>2</v>
      </c>
      <c r="E78" s="100">
        <v>25</v>
      </c>
      <c r="F78" s="38">
        <f>+E78+1</f>
        <v>26</v>
      </c>
      <c r="G78" s="42">
        <f>+F78+1</f>
        <v>27</v>
      </c>
      <c r="H78" s="43">
        <f>+G78+1</f>
        <v>28</v>
      </c>
      <c r="I78" s="93">
        <f>+H78+1</f>
        <v>29</v>
      </c>
      <c r="J78" s="101">
        <v>1</v>
      </c>
      <c r="K78" s="38">
        <f>+J78+1</f>
        <v>2</v>
      </c>
      <c r="L78" s="42">
        <f>+K78+1</f>
        <v>3</v>
      </c>
      <c r="M78" s="43">
        <f>+L78+1</f>
        <v>4</v>
      </c>
      <c r="N78" s="92">
        <f>+M78+1</f>
        <v>5</v>
      </c>
      <c r="O78" s="100">
        <f>+N78+3</f>
        <v>8</v>
      </c>
      <c r="P78" s="38">
        <f>+N78+4</f>
        <v>9</v>
      </c>
      <c r="Q78" s="42">
        <f>+P78+1</f>
        <v>10</v>
      </c>
      <c r="R78" s="43">
        <f>+Q78+1</f>
        <v>11</v>
      </c>
      <c r="S78" s="92">
        <f>+R78+1</f>
        <v>12</v>
      </c>
      <c r="T78" s="100">
        <f>+S78+3</f>
        <v>15</v>
      </c>
      <c r="U78" s="38">
        <f>+S78+4</f>
        <v>16</v>
      </c>
      <c r="V78" s="42">
        <f>+U78+1</f>
        <v>17</v>
      </c>
      <c r="W78" s="43">
        <f>+V78+1</f>
        <v>18</v>
      </c>
      <c r="X78" s="92">
        <f>+W78+1</f>
        <v>19</v>
      </c>
      <c r="Y78" s="100">
        <f>+X78+3</f>
        <v>22</v>
      </c>
      <c r="Z78" s="38">
        <f>+X78+4</f>
        <v>23</v>
      </c>
      <c r="AA78" s="42">
        <f>+Z78+1</f>
        <v>24</v>
      </c>
      <c r="AB78" s="43">
        <f>+AA78+1</f>
        <v>25</v>
      </c>
      <c r="AC78" s="92">
        <f>+AB78+1</f>
        <v>26</v>
      </c>
      <c r="AD78" s="100">
        <f>+AC78+3</f>
        <v>29</v>
      </c>
      <c r="AE78" s="38">
        <f>+AC78+4</f>
        <v>30</v>
      </c>
      <c r="AF78" s="280">
        <f>+AE78+1</f>
        <v>31</v>
      </c>
      <c r="AG78" s="259">
        <v>1</v>
      </c>
      <c r="AH78" s="92">
        <f>+AG78+1</f>
        <v>2</v>
      </c>
      <c r="AI78" s="100">
        <f>+AH78+3</f>
        <v>5</v>
      </c>
      <c r="AJ78" s="38">
        <f>+AH78+4</f>
        <v>6</v>
      </c>
      <c r="AK78" s="42">
        <f>+AJ78+1</f>
        <v>7</v>
      </c>
      <c r="AL78" s="43">
        <f>+AK78+1</f>
        <v>8</v>
      </c>
      <c r="AM78" s="92">
        <f>+AL78+1</f>
        <v>9</v>
      </c>
      <c r="AN78" s="100">
        <f>+AM78+3</f>
        <v>12</v>
      </c>
      <c r="AO78" s="38">
        <f>+AM78+4</f>
        <v>13</v>
      </c>
      <c r="AP78" s="42">
        <f>+AO78+1</f>
        <v>14</v>
      </c>
      <c r="AQ78" s="43">
        <f>+AP78+1</f>
        <v>15</v>
      </c>
      <c r="AR78" s="92">
        <f>+AQ78+1</f>
        <v>16</v>
      </c>
      <c r="AS78" s="100">
        <f>+AR78+3</f>
        <v>19</v>
      </c>
      <c r="AT78" s="38">
        <f>+AR78+4</f>
        <v>20</v>
      </c>
      <c r="AU78" s="42">
        <f>+AT78+1</f>
        <v>21</v>
      </c>
      <c r="AV78" s="43">
        <f>+AU78+1</f>
        <v>22</v>
      </c>
      <c r="AW78" s="92">
        <f>+AV78+1</f>
        <v>23</v>
      </c>
      <c r="AX78" s="100">
        <f>+AW78+3</f>
        <v>26</v>
      </c>
      <c r="AY78" s="38">
        <f>+AW78+4</f>
        <v>27</v>
      </c>
      <c r="AZ78" s="42">
        <f>+AY78+1</f>
        <v>28</v>
      </c>
      <c r="BA78" s="43">
        <f>+AZ78+1</f>
        <v>29</v>
      </c>
      <c r="BB78" s="93">
        <f>+BA78+1</f>
        <v>30</v>
      </c>
      <c r="BC78" s="101">
        <v>3</v>
      </c>
      <c r="BD78" s="38">
        <f>+BC78+1</f>
        <v>4</v>
      </c>
      <c r="BE78" s="42">
        <f>+BD78+1</f>
        <v>5</v>
      </c>
      <c r="BF78" s="43">
        <f>+BE78+1</f>
        <v>6</v>
      </c>
      <c r="BG78" s="92">
        <f>+BF78+1</f>
        <v>7</v>
      </c>
      <c r="BH78" s="100">
        <f>+BG78+3</f>
        <v>10</v>
      </c>
      <c r="BI78" s="38">
        <f>+BG78+4</f>
        <v>11</v>
      </c>
      <c r="BJ78" s="42">
        <f>+BI78+1</f>
        <v>12</v>
      </c>
      <c r="BK78" s="43">
        <f>+BJ78+1</f>
        <v>13</v>
      </c>
      <c r="BL78" s="92">
        <f>+BK78+1</f>
        <v>14</v>
      </c>
      <c r="BM78" s="100">
        <f>+BL78+3</f>
        <v>17</v>
      </c>
      <c r="BN78" s="38">
        <f>+BL78+4</f>
        <v>18</v>
      </c>
      <c r="BO78" s="42">
        <f>+BN78+1</f>
        <v>19</v>
      </c>
      <c r="BP78" s="43">
        <f>+BO78+1</f>
        <v>20</v>
      </c>
      <c r="BQ78" s="92">
        <f>+BP78+1</f>
        <v>21</v>
      </c>
      <c r="BR78" s="100">
        <f>+BQ78+3</f>
        <v>24</v>
      </c>
      <c r="BS78" s="38">
        <f>+BQ78+4</f>
        <v>25</v>
      </c>
      <c r="BT78" s="42">
        <f>+BS78+1</f>
        <v>26</v>
      </c>
      <c r="BU78" s="43">
        <f>+BT78+1</f>
        <v>27</v>
      </c>
      <c r="BV78" s="92">
        <f>+BU78+1</f>
        <v>28</v>
      </c>
      <c r="BW78" s="103">
        <f>+BV78+3</f>
        <v>31</v>
      </c>
      <c r="BX78" s="39">
        <v>1</v>
      </c>
      <c r="BY78" s="42">
        <f>+BX78+1</f>
        <v>2</v>
      </c>
      <c r="BZ78" s="43">
        <f>+BY78+1</f>
        <v>3</v>
      </c>
      <c r="CA78" s="92">
        <f>+BZ78+1</f>
        <v>4</v>
      </c>
      <c r="CB78" s="100">
        <f>+CA78+3</f>
        <v>7</v>
      </c>
      <c r="CC78" s="38">
        <f>+CA78+4</f>
        <v>8</v>
      </c>
      <c r="CD78" s="42">
        <f>+CC78+1</f>
        <v>9</v>
      </c>
      <c r="CE78" s="43">
        <f>+CD78+1</f>
        <v>10</v>
      </c>
      <c r="CF78" s="92">
        <f>+CE78+1</f>
        <v>11</v>
      </c>
      <c r="CG78" s="100">
        <f>+CF78+3</f>
        <v>14</v>
      </c>
      <c r="CH78" s="38">
        <f>+CF78+4</f>
        <v>15</v>
      </c>
      <c r="CI78" s="42">
        <f>+CH78+1</f>
        <v>16</v>
      </c>
      <c r="CJ78" s="43">
        <f>+CI78+1</f>
        <v>17</v>
      </c>
      <c r="CK78" s="92">
        <f>+CJ78+1</f>
        <v>18</v>
      </c>
      <c r="CL78" s="100">
        <f>+CK78+3</f>
        <v>21</v>
      </c>
      <c r="CM78" s="38">
        <f>+CK78+4</f>
        <v>22</v>
      </c>
      <c r="CN78" s="42">
        <f>+CM78+1</f>
        <v>23</v>
      </c>
      <c r="CO78" s="43">
        <f>+CN78+1</f>
        <v>24</v>
      </c>
      <c r="CP78" s="92">
        <f>+CO78+1</f>
        <v>25</v>
      </c>
      <c r="CQ78" s="100">
        <f>+CP78+3</f>
        <v>28</v>
      </c>
      <c r="CR78" s="38">
        <f>+CP78+4</f>
        <v>29</v>
      </c>
      <c r="CS78" s="280">
        <f>+CR78+1</f>
        <v>30</v>
      </c>
      <c r="CT78" s="259">
        <v>1</v>
      </c>
      <c r="CU78" s="92">
        <f>+CT78+1</f>
        <v>2</v>
      </c>
      <c r="CV78" s="100">
        <f>+CU78+3</f>
        <v>5</v>
      </c>
      <c r="CW78" s="38">
        <f>+CU78+4</f>
        <v>6</v>
      </c>
      <c r="CX78" s="42">
        <f>+CW78+1</f>
        <v>7</v>
      </c>
      <c r="CY78" s="43">
        <f>+CX78+1</f>
        <v>8</v>
      </c>
      <c r="CZ78" s="92">
        <f>+CY78+1</f>
        <v>9</v>
      </c>
      <c r="DA78" s="100">
        <f>+CZ78+3</f>
        <v>12</v>
      </c>
      <c r="DB78" s="38">
        <f>+CZ78+4</f>
        <v>13</v>
      </c>
      <c r="DC78" s="42">
        <f>+DB78+1</f>
        <v>14</v>
      </c>
      <c r="DD78" s="43">
        <f>+DC78+1</f>
        <v>15</v>
      </c>
      <c r="DE78" s="162">
        <f>+DD78+1</f>
        <v>16</v>
      </c>
      <c r="DF78" s="100">
        <f>+DE78+3</f>
        <v>19</v>
      </c>
      <c r="DG78" s="38">
        <f>+DE78+4</f>
        <v>20</v>
      </c>
      <c r="DH78" s="42">
        <f>+DG78+1</f>
        <v>21</v>
      </c>
      <c r="DI78" s="43">
        <f>+DH78+1</f>
        <v>22</v>
      </c>
      <c r="DJ78" s="162">
        <f>+DI78+1</f>
        <v>23</v>
      </c>
      <c r="DK78" s="556"/>
      <c r="DL78" s="553"/>
      <c r="DM78" s="553"/>
    </row>
    <row r="79" spans="1:118" s="30" customFormat="1" ht="15.75" x14ac:dyDescent="0.2">
      <c r="A79" s="370"/>
      <c r="B79" s="371"/>
      <c r="C79" s="371"/>
      <c r="D79" s="371"/>
      <c r="E79" s="371"/>
      <c r="F79" s="371"/>
      <c r="G79" s="371"/>
      <c r="H79" s="371"/>
      <c r="I79" s="371"/>
      <c r="J79" s="402"/>
      <c r="K79" s="402"/>
      <c r="L79" s="402"/>
      <c r="M79" s="402"/>
      <c r="N79" s="374"/>
      <c r="O79" s="402"/>
      <c r="P79" s="402"/>
      <c r="Q79" s="402"/>
      <c r="R79" s="402"/>
      <c r="S79" s="402"/>
      <c r="T79" s="402"/>
      <c r="U79" s="402"/>
      <c r="V79" s="402"/>
      <c r="W79" s="402"/>
      <c r="X79" s="402"/>
      <c r="Y79" s="402"/>
      <c r="Z79" s="402"/>
      <c r="AA79" s="402"/>
      <c r="AB79" s="402"/>
      <c r="AC79" s="402"/>
      <c r="AD79" s="402"/>
      <c r="AE79" s="402"/>
      <c r="AF79" s="402"/>
      <c r="AG79" s="402"/>
      <c r="AH79" s="402"/>
      <c r="AI79" s="402"/>
      <c r="AJ79" s="402"/>
      <c r="AK79" s="402"/>
      <c r="AL79" s="402"/>
      <c r="AM79" s="402"/>
      <c r="AN79" s="402"/>
      <c r="AO79" s="402"/>
      <c r="AP79" s="402"/>
      <c r="AQ79" s="402"/>
      <c r="AR79" s="402"/>
      <c r="AS79" s="402"/>
      <c r="AT79" s="402"/>
      <c r="AU79" s="402"/>
      <c r="AV79" s="402"/>
      <c r="AW79" s="402"/>
      <c r="AX79" s="395"/>
      <c r="AY79" s="395"/>
      <c r="AZ79" s="395" t="s">
        <v>196</v>
      </c>
      <c r="BA79" s="395"/>
      <c r="BB79" s="395"/>
      <c r="BC79" s="402"/>
      <c r="BD79" s="402"/>
      <c r="BE79" s="402"/>
      <c r="BF79" s="402"/>
      <c r="BG79" s="402"/>
      <c r="BH79" s="402"/>
      <c r="BI79" s="402"/>
      <c r="BJ79" s="402"/>
      <c r="BK79" s="402"/>
      <c r="BL79" s="402"/>
      <c r="BM79" s="402"/>
      <c r="BN79" s="402"/>
      <c r="BO79" s="402"/>
      <c r="BP79" s="402"/>
      <c r="BQ79" s="402"/>
      <c r="BR79" s="402"/>
      <c r="BS79" s="402"/>
      <c r="BT79" s="402"/>
      <c r="BU79" s="402"/>
      <c r="BV79" s="402"/>
      <c r="BW79" s="387"/>
      <c r="BX79" s="387"/>
      <c r="BY79" s="388" t="s">
        <v>190</v>
      </c>
      <c r="BZ79" s="387"/>
      <c r="CA79" s="387"/>
      <c r="CB79" s="402"/>
      <c r="CC79" s="402"/>
      <c r="CD79" s="402"/>
      <c r="CE79" s="402"/>
      <c r="CF79" s="402"/>
      <c r="CG79" s="402"/>
      <c r="CH79" s="389"/>
      <c r="CI79" s="389"/>
      <c r="CJ79" s="389"/>
      <c r="CK79" s="389"/>
      <c r="CL79" s="390" t="s">
        <v>191</v>
      </c>
      <c r="CM79" s="389"/>
      <c r="CN79" s="389"/>
      <c r="CO79" s="389"/>
      <c r="CP79" s="389"/>
      <c r="CQ79" s="393"/>
      <c r="CR79" s="393"/>
      <c r="CS79" s="393" t="s">
        <v>193</v>
      </c>
      <c r="CT79" s="393"/>
      <c r="CU79" s="393"/>
      <c r="CV79" s="402"/>
      <c r="CW79" s="402"/>
      <c r="CX79" s="402"/>
      <c r="CY79" s="402"/>
      <c r="CZ79" s="402"/>
      <c r="DA79" s="394"/>
      <c r="DB79" s="394"/>
      <c r="DC79" s="394" t="s">
        <v>195</v>
      </c>
      <c r="DD79" s="394"/>
      <c r="DE79" s="394"/>
      <c r="DF79" s="394"/>
      <c r="DG79" s="394"/>
      <c r="DH79" s="394"/>
      <c r="DI79" s="394"/>
      <c r="DJ79" s="394"/>
      <c r="DK79" s="375"/>
      <c r="DL79" s="376"/>
      <c r="DM79" s="377"/>
    </row>
    <row r="80" spans="1:118" s="30" customFormat="1" ht="16.5" thickBot="1" x14ac:dyDescent="0.25">
      <c r="A80" s="378"/>
      <c r="B80" s="379"/>
      <c r="C80" s="379" t="s">
        <v>184</v>
      </c>
      <c r="D80" s="379"/>
      <c r="E80" s="379"/>
      <c r="F80" s="379"/>
      <c r="G80" s="380" t="s">
        <v>185</v>
      </c>
      <c r="H80" s="379"/>
      <c r="I80" s="379"/>
      <c r="J80" s="381"/>
      <c r="K80" s="381"/>
      <c r="L80" s="381"/>
      <c r="M80" s="381"/>
      <c r="N80" s="382" t="s">
        <v>186</v>
      </c>
      <c r="O80" s="381"/>
      <c r="P80" s="381"/>
      <c r="Q80" s="381"/>
      <c r="R80" s="381"/>
      <c r="S80" s="381"/>
      <c r="T80" s="405"/>
      <c r="U80" s="405"/>
      <c r="V80" s="405"/>
      <c r="W80" s="405"/>
      <c r="X80" s="405"/>
      <c r="Y80" s="381"/>
      <c r="Z80" s="381"/>
      <c r="AA80" s="381" t="s">
        <v>189</v>
      </c>
      <c r="AB80" s="381"/>
      <c r="AC80" s="381"/>
      <c r="AD80" s="405"/>
      <c r="AE80" s="405"/>
      <c r="AF80" s="405"/>
      <c r="AG80" s="405"/>
      <c r="AH80" s="405"/>
      <c r="AI80" s="405"/>
      <c r="AJ80" s="405"/>
      <c r="AK80" s="405"/>
      <c r="AL80" s="405"/>
      <c r="AM80" s="405"/>
      <c r="AN80" s="383"/>
      <c r="AO80" s="379"/>
      <c r="AP80" s="379"/>
      <c r="AQ80" s="379"/>
      <c r="AR80" s="379" t="s">
        <v>188</v>
      </c>
      <c r="AS80" s="379"/>
      <c r="AT80" s="379"/>
      <c r="AU80" s="379"/>
      <c r="AV80" s="379"/>
      <c r="AW80" s="379"/>
      <c r="AX80" s="405"/>
      <c r="AY80" s="405"/>
      <c r="AZ80" s="405"/>
      <c r="BA80" s="405"/>
      <c r="BB80" s="405"/>
      <c r="BC80" s="391"/>
      <c r="BD80" s="391"/>
      <c r="BE80" s="391"/>
      <c r="BF80" s="391"/>
      <c r="BG80" s="392" t="s">
        <v>192</v>
      </c>
      <c r="BH80" s="391"/>
      <c r="BI80" s="391"/>
      <c r="BJ80" s="391"/>
      <c r="BK80" s="391"/>
      <c r="BL80" s="391"/>
      <c r="BM80" s="405"/>
      <c r="BN80" s="405"/>
      <c r="BO80" s="405"/>
      <c r="BP80" s="405"/>
      <c r="BQ80" s="405"/>
      <c r="BR80" s="405"/>
      <c r="BS80" s="405"/>
      <c r="BT80" s="405"/>
      <c r="BU80" s="405"/>
      <c r="BV80" s="405"/>
      <c r="BW80" s="379"/>
      <c r="BX80" s="379"/>
      <c r="BY80" s="379"/>
      <c r="BZ80" s="379"/>
      <c r="CA80" s="379" t="s">
        <v>187</v>
      </c>
      <c r="CB80" s="379"/>
      <c r="CC80" s="379"/>
      <c r="CD80" s="379"/>
      <c r="CE80" s="379"/>
      <c r="CF80" s="379"/>
      <c r="CG80" s="405"/>
      <c r="CH80" s="405"/>
      <c r="CI80" s="405"/>
      <c r="CJ80" s="405"/>
      <c r="CK80" s="405"/>
      <c r="CL80" s="392"/>
      <c r="CM80" s="392"/>
      <c r="CN80" s="392" t="s">
        <v>193</v>
      </c>
      <c r="CO80" s="392"/>
      <c r="CP80" s="392"/>
      <c r="CQ80" s="379"/>
      <c r="CR80" s="379"/>
      <c r="CS80" s="379"/>
      <c r="CT80" s="373"/>
      <c r="CU80" s="373" t="s">
        <v>194</v>
      </c>
      <c r="CV80" s="373"/>
      <c r="CW80" s="373"/>
      <c r="CX80" s="373"/>
      <c r="CY80" s="373"/>
      <c r="CZ80" s="373"/>
      <c r="DA80" s="428" t="s">
        <v>197</v>
      </c>
      <c r="DB80" s="404"/>
      <c r="DC80" s="404"/>
      <c r="DD80" s="404"/>
      <c r="DE80" s="404"/>
      <c r="DF80" s="404"/>
      <c r="DG80" s="404"/>
      <c r="DH80" s="404"/>
      <c r="DI80" s="404"/>
      <c r="DJ80" s="404"/>
      <c r="DK80" s="384"/>
      <c r="DL80" s="385"/>
      <c r="DM80" s="386"/>
    </row>
    <row r="81" spans="1:137" s="30" customFormat="1" ht="15.75" x14ac:dyDescent="0.25">
      <c r="A81" s="144">
        <v>998</v>
      </c>
      <c r="B81" s="151" t="s">
        <v>44</v>
      </c>
      <c r="C81" s="52" t="s">
        <v>43</v>
      </c>
      <c r="D81" s="144" t="s">
        <v>14</v>
      </c>
      <c r="E81" s="263"/>
      <c r="F81" s="246"/>
      <c r="G81" s="246"/>
      <c r="H81" s="246"/>
      <c r="I81" s="264"/>
      <c r="J81" s="406"/>
      <c r="K81" s="407"/>
      <c r="L81" s="407" t="s">
        <v>172</v>
      </c>
      <c r="M81" s="407"/>
      <c r="N81" s="407"/>
      <c r="O81" s="407"/>
      <c r="P81" s="407"/>
      <c r="Q81" s="407"/>
      <c r="R81" s="407"/>
      <c r="S81" s="407"/>
      <c r="T81" s="246"/>
      <c r="U81" s="407"/>
      <c r="V81" s="407" t="s">
        <v>4</v>
      </c>
      <c r="W81" s="407"/>
      <c r="X81" s="407"/>
      <c r="Y81" s="407"/>
      <c r="Z81" s="407"/>
      <c r="AA81" s="407"/>
      <c r="AB81" s="407"/>
      <c r="AC81" s="73"/>
      <c r="AD81" s="73"/>
      <c r="AE81" s="73"/>
      <c r="AF81" s="414" t="s">
        <v>6</v>
      </c>
      <c r="AG81" s="192"/>
      <c r="AH81" s="73"/>
      <c r="AI81" s="73"/>
      <c r="AJ81" s="407"/>
      <c r="AK81" s="407"/>
      <c r="AL81" s="407"/>
      <c r="AM81" s="407"/>
      <c r="AN81" s="407"/>
      <c r="AO81" s="407"/>
      <c r="AP81" s="407" t="s">
        <v>8</v>
      </c>
      <c r="AQ81" s="407"/>
      <c r="AR81" s="407"/>
      <c r="AS81" s="407"/>
      <c r="AT81" s="407"/>
      <c r="AU81" s="407"/>
      <c r="AV81" s="407"/>
      <c r="AW81" s="407"/>
      <c r="AX81" s="407"/>
      <c r="AY81" s="407"/>
      <c r="AZ81" s="407" t="s">
        <v>9</v>
      </c>
      <c r="BA81" s="407"/>
      <c r="BB81" s="414"/>
      <c r="BC81" s="406"/>
      <c r="BD81" s="407"/>
      <c r="BE81" s="407"/>
      <c r="BF81" s="407"/>
      <c r="BG81" s="407"/>
      <c r="BH81" s="407"/>
      <c r="BI81" s="407"/>
      <c r="BJ81" s="407" t="s">
        <v>10</v>
      </c>
      <c r="BK81" s="407"/>
      <c r="BL81" s="407"/>
      <c r="BM81" s="430"/>
      <c r="BN81" s="407"/>
      <c r="BO81" s="407"/>
      <c r="BP81" s="407"/>
      <c r="BQ81" s="407"/>
      <c r="BR81" s="407"/>
      <c r="BS81" s="407"/>
      <c r="BT81" s="407" t="s">
        <v>12</v>
      </c>
      <c r="BU81" s="73"/>
      <c r="BV81" s="73"/>
      <c r="BW81" s="155"/>
      <c r="BX81" s="406"/>
      <c r="BY81" s="46"/>
      <c r="BZ81" s="407"/>
      <c r="CA81" s="46"/>
      <c r="CB81" s="249"/>
      <c r="CC81" s="46"/>
      <c r="CD81" s="407" t="s">
        <v>21</v>
      </c>
      <c r="CE81" s="46"/>
      <c r="CF81" s="46"/>
      <c r="CG81" s="249"/>
      <c r="CH81" s="407"/>
      <c r="CI81" s="46"/>
      <c r="CJ81" s="407"/>
      <c r="CK81" s="46"/>
      <c r="CL81" s="46"/>
      <c r="CM81" s="46"/>
      <c r="CN81" s="4"/>
      <c r="CO81" s="46"/>
      <c r="CP81" s="46"/>
      <c r="CQ81" s="26" t="s">
        <v>104</v>
      </c>
      <c r="CR81" s="407"/>
      <c r="CS81" s="414"/>
      <c r="CT81" s="406"/>
      <c r="CU81" s="182" t="s">
        <v>27</v>
      </c>
      <c r="CV81" s="33"/>
      <c r="CW81" s="33"/>
      <c r="CX81" s="184"/>
      <c r="CY81" s="269"/>
      <c r="CZ81" s="511"/>
      <c r="DA81" s="511"/>
      <c r="DB81" s="33"/>
      <c r="DC81" s="73"/>
      <c r="DD81" s="73"/>
      <c r="DE81" s="33"/>
      <c r="DF81" s="33"/>
      <c r="DG81" s="33"/>
      <c r="DH81" s="33"/>
      <c r="DI81" s="33"/>
      <c r="DJ81" s="44"/>
      <c r="DK81" s="167">
        <f>(COUNTA(J81:AU81)+COUNTA(CV81:CX81)+ COUNTA(AV81:CP81)+COUNTA(CT81))*3</f>
        <v>24</v>
      </c>
      <c r="DL81" s="151"/>
      <c r="DM81" s="151">
        <f t="shared" ref="DM81:DM86" si="4">SUM(DK81:DL81)</f>
        <v>24</v>
      </c>
    </row>
    <row r="82" spans="1:137" s="30" customFormat="1" ht="15.75" x14ac:dyDescent="0.2">
      <c r="A82" s="145">
        <v>998</v>
      </c>
      <c r="B82" s="152" t="s">
        <v>129</v>
      </c>
      <c r="C82" s="53" t="s">
        <v>59</v>
      </c>
      <c r="D82" s="145" t="s">
        <v>14</v>
      </c>
      <c r="E82" s="260"/>
      <c r="F82" s="247"/>
      <c r="G82" s="247"/>
      <c r="H82" s="247"/>
      <c r="I82" s="265"/>
      <c r="J82" s="415"/>
      <c r="K82" s="416"/>
      <c r="L82" s="416"/>
      <c r="M82" s="416"/>
      <c r="N82" s="416"/>
      <c r="O82" s="416" t="s">
        <v>172</v>
      </c>
      <c r="P82" s="416"/>
      <c r="Q82" s="416"/>
      <c r="R82" s="416"/>
      <c r="S82" s="416"/>
      <c r="T82" s="247"/>
      <c r="U82" s="416"/>
      <c r="V82" s="416"/>
      <c r="W82" s="416"/>
      <c r="X82" s="416"/>
      <c r="Y82" s="416" t="s">
        <v>4</v>
      </c>
      <c r="Z82" s="416"/>
      <c r="AA82" s="416"/>
      <c r="AB82" s="416"/>
      <c r="AC82" s="416"/>
      <c r="AD82" s="416"/>
      <c r="AE82" s="416"/>
      <c r="AF82" s="417"/>
      <c r="AG82" s="415"/>
      <c r="AH82" s="416"/>
      <c r="AI82" s="416" t="s">
        <v>6</v>
      </c>
      <c r="AJ82" s="419"/>
      <c r="AK82" s="416"/>
      <c r="AL82" s="416"/>
      <c r="AM82" s="416"/>
      <c r="AN82" s="416"/>
      <c r="AO82" s="416"/>
      <c r="AP82" s="416"/>
      <c r="AQ82" s="416"/>
      <c r="AR82" s="416"/>
      <c r="AS82" s="416" t="s">
        <v>8</v>
      </c>
      <c r="AT82" s="416"/>
      <c r="AU82" s="416"/>
      <c r="AV82" s="416"/>
      <c r="AW82" s="416"/>
      <c r="AX82" s="416"/>
      <c r="AY82" s="416"/>
      <c r="AZ82" s="416"/>
      <c r="BA82" s="416"/>
      <c r="BB82" s="417"/>
      <c r="BC82" s="415" t="s">
        <v>9</v>
      </c>
      <c r="BD82" s="416"/>
      <c r="BE82" s="416"/>
      <c r="BF82" s="416"/>
      <c r="BG82" s="416"/>
      <c r="BH82" s="416"/>
      <c r="BI82" s="416"/>
      <c r="BJ82" s="416"/>
      <c r="BK82" s="416"/>
      <c r="BL82" s="416"/>
      <c r="BM82" s="397"/>
      <c r="BN82" s="416"/>
      <c r="BO82" s="416"/>
      <c r="BP82" s="416"/>
      <c r="BQ82" s="416"/>
      <c r="BR82" s="416"/>
      <c r="BS82" s="416"/>
      <c r="BT82" s="416"/>
      <c r="BU82" s="416"/>
      <c r="BV82" s="18"/>
      <c r="BW82" s="417" t="s">
        <v>10</v>
      </c>
      <c r="BX82" s="66"/>
      <c r="BY82" s="416"/>
      <c r="BZ82" s="18"/>
      <c r="CA82" s="416"/>
      <c r="CB82" s="247"/>
      <c r="CC82" s="18"/>
      <c r="CD82" s="416"/>
      <c r="CE82" s="416"/>
      <c r="CF82" s="416"/>
      <c r="CG82" s="247"/>
      <c r="CH82" s="416"/>
      <c r="CI82" s="416"/>
      <c r="CJ82" s="416"/>
      <c r="CK82" s="416"/>
      <c r="CL82" s="416"/>
      <c r="CM82" s="514"/>
      <c r="CN82" s="531" t="s">
        <v>12</v>
      </c>
      <c r="CO82" s="416"/>
      <c r="CP82" s="514"/>
      <c r="CQ82" s="434" t="s">
        <v>104</v>
      </c>
      <c r="CR82" s="531" t="s">
        <v>21</v>
      </c>
      <c r="CS82" s="417"/>
      <c r="CT82" s="415"/>
      <c r="CU82" s="434" t="s">
        <v>27</v>
      </c>
      <c r="CV82" s="35"/>
      <c r="CW82" s="35"/>
      <c r="CX82" s="35"/>
      <c r="CY82" s="247"/>
      <c r="CZ82" s="514"/>
      <c r="DA82" s="514"/>
      <c r="DB82" s="35"/>
      <c r="DC82" s="419"/>
      <c r="DD82" s="419"/>
      <c r="DE82" s="35"/>
      <c r="DF82" s="35"/>
      <c r="DG82" s="35"/>
      <c r="DH82" s="35"/>
      <c r="DI82" s="35"/>
      <c r="DJ82" s="45"/>
      <c r="DK82" s="508">
        <f>(COUNTA(J82:AU82)+COUNTA(CV82:CX82)+ COUNTA(AV82:CP82)+COUNTA(CR82))*3</f>
        <v>24</v>
      </c>
      <c r="DL82" s="141"/>
      <c r="DM82" s="141">
        <f t="shared" si="4"/>
        <v>24</v>
      </c>
    </row>
    <row r="83" spans="1:137" s="30" customFormat="1" ht="15.75" x14ac:dyDescent="0.2">
      <c r="A83" s="145">
        <v>998</v>
      </c>
      <c r="B83" s="152" t="s">
        <v>130</v>
      </c>
      <c r="C83" s="168" t="s">
        <v>58</v>
      </c>
      <c r="D83" s="145" t="s">
        <v>14</v>
      </c>
      <c r="E83" s="260"/>
      <c r="F83" s="247"/>
      <c r="G83" s="247"/>
      <c r="H83" s="247"/>
      <c r="I83" s="265"/>
      <c r="J83" s="415"/>
      <c r="K83" s="416"/>
      <c r="L83" s="416"/>
      <c r="M83" s="416"/>
      <c r="N83" s="416"/>
      <c r="O83" s="416"/>
      <c r="P83" s="416" t="s">
        <v>172</v>
      </c>
      <c r="Q83" s="416"/>
      <c r="R83" s="416"/>
      <c r="S83" s="416"/>
      <c r="T83" s="247"/>
      <c r="U83" s="416"/>
      <c r="V83" s="416"/>
      <c r="W83" s="416"/>
      <c r="X83" s="416"/>
      <c r="Y83" s="416"/>
      <c r="Z83" s="416" t="s">
        <v>4</v>
      </c>
      <c r="AA83" s="416"/>
      <c r="AB83" s="416"/>
      <c r="AC83" s="416"/>
      <c r="AD83" s="416"/>
      <c r="AE83" s="416"/>
      <c r="AF83" s="95"/>
      <c r="AG83" s="415"/>
      <c r="AH83" s="416"/>
      <c r="AI83" s="416"/>
      <c r="AJ83" s="416" t="s">
        <v>6</v>
      </c>
      <c r="AK83" s="419"/>
      <c r="AL83" s="416"/>
      <c r="AM83" s="416"/>
      <c r="AN83" s="416"/>
      <c r="AO83" s="419"/>
      <c r="AP83" s="419"/>
      <c r="AQ83" s="416"/>
      <c r="AR83" s="416"/>
      <c r="AS83" s="416"/>
      <c r="AT83" s="416" t="s">
        <v>8</v>
      </c>
      <c r="AU83" s="416"/>
      <c r="AV83" s="416"/>
      <c r="AW83" s="416"/>
      <c r="AX83" s="416"/>
      <c r="AY83" s="416"/>
      <c r="AZ83" s="416"/>
      <c r="BA83" s="416"/>
      <c r="BB83" s="417"/>
      <c r="BC83" s="415"/>
      <c r="BD83" s="416" t="s">
        <v>9</v>
      </c>
      <c r="BE83" s="416"/>
      <c r="BF83" s="416"/>
      <c r="BG83" s="416"/>
      <c r="BH83" s="416"/>
      <c r="BI83" s="416"/>
      <c r="BJ83" s="416"/>
      <c r="BK83" s="416"/>
      <c r="BL83" s="416"/>
      <c r="BM83" s="397"/>
      <c r="BN83" s="416" t="s">
        <v>10</v>
      </c>
      <c r="BO83" s="416"/>
      <c r="BP83" s="416"/>
      <c r="BQ83" s="416"/>
      <c r="BR83" s="416"/>
      <c r="BS83" s="416"/>
      <c r="BT83" s="416"/>
      <c r="BU83" s="416"/>
      <c r="BV83" s="416"/>
      <c r="BW83" s="417"/>
      <c r="BX83" s="415" t="s">
        <v>12</v>
      </c>
      <c r="BY83" s="416"/>
      <c r="BZ83" s="416"/>
      <c r="CA83" s="416"/>
      <c r="CB83" s="247"/>
      <c r="CC83" s="416"/>
      <c r="CD83" s="419"/>
      <c r="CE83" s="416"/>
      <c r="CF83" s="416"/>
      <c r="CG83" s="247"/>
      <c r="CH83" s="416" t="s">
        <v>21</v>
      </c>
      <c r="CI83" s="416"/>
      <c r="CJ83" s="416"/>
      <c r="CK83" s="416"/>
      <c r="CL83" s="416"/>
      <c r="CM83" s="416"/>
      <c r="CN83" s="419"/>
      <c r="CO83" s="419"/>
      <c r="CP83" s="416"/>
      <c r="CQ83" s="434" t="s">
        <v>104</v>
      </c>
      <c r="CR83" s="416"/>
      <c r="CS83" s="95"/>
      <c r="CT83" s="75"/>
      <c r="CU83" s="180" t="s">
        <v>27</v>
      </c>
      <c r="CV83" s="35"/>
      <c r="CW83" s="416"/>
      <c r="CX83" s="183"/>
      <c r="CY83" s="247"/>
      <c r="CZ83" s="514"/>
      <c r="DA83" s="514"/>
      <c r="DB83" s="35"/>
      <c r="DC83" s="419"/>
      <c r="DD83" s="419"/>
      <c r="DE83" s="35"/>
      <c r="DF83" s="35"/>
      <c r="DG83" s="35"/>
      <c r="DH83" s="35"/>
      <c r="DI83" s="35"/>
      <c r="DJ83" s="45"/>
      <c r="DK83" s="508">
        <f>(COUNTA(J83:AU83)+COUNTA(CV83:CX83)+ COUNTA(AV83:CP83)+COUNTA(CT83))*3</f>
        <v>24</v>
      </c>
      <c r="DL83" s="141"/>
      <c r="DM83" s="141">
        <f t="shared" si="4"/>
        <v>24</v>
      </c>
    </row>
    <row r="84" spans="1:137" s="30" customFormat="1" ht="15.75" x14ac:dyDescent="0.2">
      <c r="A84" s="145">
        <v>998</v>
      </c>
      <c r="B84" s="152" t="s">
        <v>45</v>
      </c>
      <c r="C84" s="53" t="s">
        <v>42</v>
      </c>
      <c r="D84" s="145" t="s">
        <v>14</v>
      </c>
      <c r="E84" s="260"/>
      <c r="F84" s="247"/>
      <c r="G84" s="247"/>
      <c r="H84" s="247"/>
      <c r="I84" s="265"/>
      <c r="J84" s="415"/>
      <c r="K84" s="416"/>
      <c r="L84" s="416"/>
      <c r="M84" s="416"/>
      <c r="N84" s="416"/>
      <c r="O84" s="416"/>
      <c r="P84" s="416"/>
      <c r="Q84" s="416" t="s">
        <v>172</v>
      </c>
      <c r="R84" s="416"/>
      <c r="S84" s="416"/>
      <c r="T84" s="247"/>
      <c r="U84" s="416"/>
      <c r="V84" s="416"/>
      <c r="W84" s="419"/>
      <c r="X84" s="419"/>
      <c r="Y84" s="419"/>
      <c r="Z84" s="416"/>
      <c r="AA84" s="416" t="s">
        <v>4</v>
      </c>
      <c r="AB84" s="416"/>
      <c r="AC84" s="416"/>
      <c r="AD84" s="416"/>
      <c r="AE84" s="416"/>
      <c r="AF84" s="95"/>
      <c r="AG84" s="75"/>
      <c r="AH84" s="419"/>
      <c r="AI84" s="419"/>
      <c r="AJ84" s="416"/>
      <c r="AK84" s="416" t="s">
        <v>6</v>
      </c>
      <c r="AL84" s="416"/>
      <c r="AM84" s="416"/>
      <c r="AN84" s="416"/>
      <c r="AO84" s="416"/>
      <c r="AP84" s="416"/>
      <c r="AQ84" s="416"/>
      <c r="AR84" s="416"/>
      <c r="AS84" s="416"/>
      <c r="AT84" s="416"/>
      <c r="AU84" s="416" t="s">
        <v>8</v>
      </c>
      <c r="AV84" s="416"/>
      <c r="AW84" s="416"/>
      <c r="AX84" s="416"/>
      <c r="AY84" s="416"/>
      <c r="AZ84" s="416"/>
      <c r="BA84" s="416"/>
      <c r="BB84" s="417"/>
      <c r="BC84" s="415"/>
      <c r="BD84" s="416"/>
      <c r="BE84" s="416" t="s">
        <v>9</v>
      </c>
      <c r="BF84" s="416"/>
      <c r="BG84" s="416"/>
      <c r="BH84" s="416"/>
      <c r="BI84" s="416"/>
      <c r="BJ84" s="416"/>
      <c r="BK84" s="416"/>
      <c r="BL84" s="416"/>
      <c r="BM84" s="397"/>
      <c r="BN84" s="416"/>
      <c r="BO84" s="416" t="s">
        <v>10</v>
      </c>
      <c r="BP84" s="419"/>
      <c r="BQ84" s="416"/>
      <c r="BR84" s="419"/>
      <c r="BS84" s="416"/>
      <c r="BT84" s="419"/>
      <c r="BU84" s="419"/>
      <c r="BV84" s="419"/>
      <c r="BW84" s="95"/>
      <c r="BX84" s="75"/>
      <c r="BY84" s="416" t="s">
        <v>12</v>
      </c>
      <c r="BZ84" s="18"/>
      <c r="CA84" s="416"/>
      <c r="CB84" s="250"/>
      <c r="CC84" s="416"/>
      <c r="CD84" s="18"/>
      <c r="CE84" s="18"/>
      <c r="CF84" s="18"/>
      <c r="CG84" s="250"/>
      <c r="CH84" s="18"/>
      <c r="CI84" s="416" t="s">
        <v>21</v>
      </c>
      <c r="CJ84" s="416"/>
      <c r="CK84" s="416"/>
      <c r="CL84" s="416"/>
      <c r="CM84" s="416"/>
      <c r="CN84" s="419"/>
      <c r="CO84" s="419"/>
      <c r="CP84" s="419"/>
      <c r="CQ84" s="434" t="s">
        <v>104</v>
      </c>
      <c r="CR84" s="419"/>
      <c r="CS84" s="417"/>
      <c r="CT84" s="75"/>
      <c r="CU84" s="180" t="s">
        <v>27</v>
      </c>
      <c r="CV84" s="35"/>
      <c r="CW84" s="35"/>
      <c r="CX84" s="183"/>
      <c r="CY84" s="247"/>
      <c r="CZ84" s="514"/>
      <c r="DA84" s="514"/>
      <c r="DB84" s="35"/>
      <c r="DC84" s="419"/>
      <c r="DD84" s="419"/>
      <c r="DE84" s="35"/>
      <c r="DF84" s="35"/>
      <c r="DG84" s="35"/>
      <c r="DH84" s="35"/>
      <c r="DI84" s="35"/>
      <c r="DJ84" s="45"/>
      <c r="DK84" s="508">
        <f>(COUNTA(J84:AU84)+COUNTA(CV84:CX84)+ COUNTA(AV84:CP84)+COUNTA(CT84))*3</f>
        <v>24</v>
      </c>
      <c r="DL84" s="141"/>
      <c r="DM84" s="141">
        <f t="shared" si="4"/>
        <v>24</v>
      </c>
    </row>
    <row r="85" spans="1:137" s="30" customFormat="1" ht="26.25" thickBot="1" x14ac:dyDescent="0.25">
      <c r="A85" s="145">
        <v>998</v>
      </c>
      <c r="B85" s="152" t="s">
        <v>46</v>
      </c>
      <c r="C85" s="53" t="s">
        <v>41</v>
      </c>
      <c r="D85" s="145" t="s">
        <v>14</v>
      </c>
      <c r="E85" s="260"/>
      <c r="F85" s="247"/>
      <c r="G85" s="247"/>
      <c r="H85" s="247"/>
      <c r="I85" s="265"/>
      <c r="J85" s="415"/>
      <c r="K85" s="536" t="s">
        <v>239</v>
      </c>
      <c r="L85" s="416"/>
      <c r="M85" s="416"/>
      <c r="N85" s="416"/>
      <c r="O85" s="416"/>
      <c r="P85" s="416"/>
      <c r="Q85" s="416"/>
      <c r="R85" s="416"/>
      <c r="S85" s="416"/>
      <c r="T85" s="247"/>
      <c r="U85" s="416" t="s">
        <v>172</v>
      </c>
      <c r="V85" s="416"/>
      <c r="W85" s="17"/>
      <c r="X85" s="416"/>
      <c r="Y85" s="419"/>
      <c r="Z85" s="416"/>
      <c r="AA85" s="416"/>
      <c r="AB85" s="416"/>
      <c r="AC85" s="416"/>
      <c r="AD85" s="416"/>
      <c r="AE85" s="416" t="s">
        <v>4</v>
      </c>
      <c r="AF85" s="417"/>
      <c r="AG85" s="415"/>
      <c r="AH85" s="416"/>
      <c r="AI85" s="416"/>
      <c r="AJ85" s="416"/>
      <c r="AK85" s="416"/>
      <c r="AL85" s="416"/>
      <c r="AM85" s="416"/>
      <c r="AN85" s="416"/>
      <c r="AO85" s="416" t="s">
        <v>6</v>
      </c>
      <c r="AP85" s="416"/>
      <c r="AQ85" s="416"/>
      <c r="AR85" s="416"/>
      <c r="AS85" s="416"/>
      <c r="AT85" s="416"/>
      <c r="AU85" s="416"/>
      <c r="AV85" s="416"/>
      <c r="AW85" s="416"/>
      <c r="AX85" s="416"/>
      <c r="AY85" s="416" t="s">
        <v>8</v>
      </c>
      <c r="AZ85" s="416"/>
      <c r="BA85" s="416"/>
      <c r="BB85" s="417"/>
      <c r="BC85" s="415"/>
      <c r="BD85" s="416"/>
      <c r="BE85" s="416"/>
      <c r="BF85" s="416"/>
      <c r="BG85" s="416"/>
      <c r="BH85" s="416"/>
      <c r="BI85" s="416" t="s">
        <v>9</v>
      </c>
      <c r="BJ85" s="416"/>
      <c r="BK85" s="416"/>
      <c r="BL85" s="416"/>
      <c r="BM85" s="397"/>
      <c r="BN85" s="416"/>
      <c r="BO85" s="416"/>
      <c r="BP85" s="416"/>
      <c r="BQ85" s="416"/>
      <c r="BR85" s="416"/>
      <c r="BS85" s="416" t="s">
        <v>10</v>
      </c>
      <c r="BT85" s="416"/>
      <c r="BU85" s="419"/>
      <c r="BV85" s="416"/>
      <c r="BW85" s="95"/>
      <c r="BX85" s="415"/>
      <c r="BY85" s="416"/>
      <c r="BZ85" s="416"/>
      <c r="CA85" s="18"/>
      <c r="CB85" s="250"/>
      <c r="CC85" s="416" t="s">
        <v>12</v>
      </c>
      <c r="CD85" s="416"/>
      <c r="CE85" s="18"/>
      <c r="CF85" s="416"/>
      <c r="CG85" s="250"/>
      <c r="CH85" s="18"/>
      <c r="CI85" s="18"/>
      <c r="CJ85" s="416"/>
      <c r="CK85" s="18"/>
      <c r="CL85" s="18"/>
      <c r="CM85" s="531" t="s">
        <v>21</v>
      </c>
      <c r="CN85" s="416"/>
      <c r="CO85" s="18"/>
      <c r="CP85" s="18"/>
      <c r="CQ85" s="434" t="s">
        <v>104</v>
      </c>
      <c r="CR85" s="419"/>
      <c r="CS85" s="67"/>
      <c r="CT85" s="66"/>
      <c r="CU85" s="180" t="s">
        <v>27</v>
      </c>
      <c r="CV85" s="35"/>
      <c r="CW85" s="35"/>
      <c r="CX85" s="183"/>
      <c r="CY85" s="247"/>
      <c r="CZ85" s="514"/>
      <c r="DA85" s="514"/>
      <c r="DB85" s="35"/>
      <c r="DC85" s="416"/>
      <c r="DD85" s="419"/>
      <c r="DE85" s="35"/>
      <c r="DF85" s="35"/>
      <c r="DG85" s="35"/>
      <c r="DH85" s="35"/>
      <c r="DI85" s="35"/>
      <c r="DJ85" s="45"/>
      <c r="DK85" s="508">
        <f>(COUNTA(L85:AU85)+COUNTA(CV85:CX85)+ COUNTA(AV85:CP85)+COUNTA(CT85))*3</f>
        <v>24</v>
      </c>
      <c r="DL85" s="141"/>
      <c r="DM85" s="141">
        <f t="shared" si="4"/>
        <v>24</v>
      </c>
    </row>
    <row r="86" spans="1:137" s="30" customFormat="1" ht="16.5" thickBot="1" x14ac:dyDescent="0.3">
      <c r="A86" s="146">
        <v>998</v>
      </c>
      <c r="B86" s="153" t="s">
        <v>99</v>
      </c>
      <c r="C86" s="29" t="s">
        <v>100</v>
      </c>
      <c r="D86" s="146" t="s">
        <v>14</v>
      </c>
      <c r="E86" s="261"/>
      <c r="F86" s="255"/>
      <c r="G86" s="255"/>
      <c r="H86" s="255"/>
      <c r="I86" s="266"/>
      <c r="J86" s="408" t="s">
        <v>172</v>
      </c>
      <c r="K86" s="409"/>
      <c r="L86" s="409"/>
      <c r="M86" s="409"/>
      <c r="N86" s="409"/>
      <c r="O86" s="409"/>
      <c r="P86" s="409"/>
      <c r="Q86" s="409"/>
      <c r="R86" s="409"/>
      <c r="S86" s="409"/>
      <c r="T86" s="255"/>
      <c r="U86" s="409"/>
      <c r="V86" s="409"/>
      <c r="W86" s="409"/>
      <c r="X86" s="409"/>
      <c r="Y86" s="409"/>
      <c r="Z86" s="409"/>
      <c r="AA86" s="409"/>
      <c r="AB86" s="409"/>
      <c r="AC86" s="409"/>
      <c r="AD86" s="409" t="s">
        <v>4</v>
      </c>
      <c r="AE86" s="409"/>
      <c r="AF86" s="279"/>
      <c r="AG86" s="203"/>
      <c r="AH86" s="409"/>
      <c r="AI86" s="28"/>
      <c r="AJ86" s="409"/>
      <c r="AK86" s="409"/>
      <c r="AL86" s="409"/>
      <c r="AM86" s="409"/>
      <c r="AN86" s="409" t="s">
        <v>6</v>
      </c>
      <c r="AO86" s="409"/>
      <c r="AP86" s="28"/>
      <c r="AQ86" s="28"/>
      <c r="AR86" s="409"/>
      <c r="AS86" s="28"/>
      <c r="AT86" s="409"/>
      <c r="AU86" s="409"/>
      <c r="AV86" s="409"/>
      <c r="AW86" s="409"/>
      <c r="AX86" s="409" t="s">
        <v>8</v>
      </c>
      <c r="AY86" s="409"/>
      <c r="AZ86" s="409"/>
      <c r="BA86" s="409"/>
      <c r="BB86" s="96"/>
      <c r="BC86" s="408"/>
      <c r="BD86" s="409"/>
      <c r="BE86" s="409"/>
      <c r="BF86" s="409"/>
      <c r="BG86" s="409"/>
      <c r="BH86" s="409" t="s">
        <v>9</v>
      </c>
      <c r="BI86" s="409"/>
      <c r="BJ86" s="409"/>
      <c r="BK86" s="409"/>
      <c r="BL86" s="409"/>
      <c r="BM86" s="398"/>
      <c r="BN86" s="409"/>
      <c r="BO86" s="409"/>
      <c r="BP86" s="409"/>
      <c r="BQ86" s="409"/>
      <c r="BR86" s="409" t="s">
        <v>10</v>
      </c>
      <c r="BS86" s="409"/>
      <c r="BT86" s="409"/>
      <c r="BU86" s="409"/>
      <c r="BV86" s="409"/>
      <c r="BW86" s="96"/>
      <c r="BX86" s="408"/>
      <c r="BY86" s="409"/>
      <c r="BZ86" s="409"/>
      <c r="CA86" s="409"/>
      <c r="CB86" s="255"/>
      <c r="CC86" s="409"/>
      <c r="CD86" s="28"/>
      <c r="CE86" s="28"/>
      <c r="CF86" s="409"/>
      <c r="CG86" s="262"/>
      <c r="CH86" s="28"/>
      <c r="CI86" s="409"/>
      <c r="CJ86" s="409"/>
      <c r="CK86" s="409"/>
      <c r="CL86" s="409" t="s">
        <v>12</v>
      </c>
      <c r="CM86" s="409"/>
      <c r="CN86" s="68"/>
      <c r="CO86" s="68"/>
      <c r="CP86" s="409"/>
      <c r="CQ86" s="83" t="s">
        <v>104</v>
      </c>
      <c r="CR86" s="28"/>
      <c r="CS86" s="230"/>
      <c r="CT86" s="369"/>
      <c r="CU86" s="83" t="s">
        <v>27</v>
      </c>
      <c r="CV86" s="409" t="s">
        <v>47</v>
      </c>
      <c r="CW86" s="360"/>
      <c r="CX86" s="204"/>
      <c r="CY86" s="262"/>
      <c r="CZ86" s="409"/>
      <c r="DA86" s="409"/>
      <c r="DB86" s="37"/>
      <c r="DC86" s="28"/>
      <c r="DD86" s="28"/>
      <c r="DE86" s="37"/>
      <c r="DF86" s="37"/>
      <c r="DG86" s="37"/>
      <c r="DH86" s="37"/>
      <c r="DI86" s="37"/>
      <c r="DJ86" s="287"/>
      <c r="DK86" s="497">
        <v>0</v>
      </c>
      <c r="DL86" s="504"/>
      <c r="DM86" s="504">
        <f t="shared" si="4"/>
        <v>0</v>
      </c>
      <c r="DN86" s="1">
        <f>SUM(DM81:DM86)</f>
        <v>120</v>
      </c>
    </row>
    <row r="87" spans="1:137" s="30" customFormat="1" ht="15.75" x14ac:dyDescent="0.2">
      <c r="A87" s="404"/>
      <c r="B87" s="404"/>
      <c r="C87" s="418"/>
      <c r="D87" s="412"/>
      <c r="E87" s="165"/>
      <c r="F87" s="165"/>
      <c r="G87" s="165"/>
      <c r="H87" s="165"/>
      <c r="I87" s="165"/>
      <c r="J87" s="366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367"/>
      <c r="Y87" s="190"/>
      <c r="Z87" s="368"/>
      <c r="AA87" s="148"/>
      <c r="AB87" s="190"/>
      <c r="AC87" s="190"/>
      <c r="AD87" s="410"/>
      <c r="AE87" s="404"/>
      <c r="AF87" s="404"/>
      <c r="AG87" s="77"/>
      <c r="AH87" s="77"/>
      <c r="AI87" s="77"/>
      <c r="AJ87" s="404"/>
      <c r="AK87" s="77"/>
      <c r="AL87" s="77"/>
      <c r="AM87" s="404"/>
      <c r="AN87" s="404"/>
      <c r="AO87" s="404"/>
      <c r="AP87" s="404"/>
      <c r="AQ87" s="404"/>
      <c r="AR87" s="404"/>
      <c r="AS87" s="404"/>
      <c r="AT87" s="404"/>
      <c r="AU87" s="404"/>
      <c r="AV87" s="404"/>
      <c r="AW87" s="404"/>
      <c r="AX87" s="404"/>
      <c r="AY87" s="404"/>
      <c r="AZ87" s="404"/>
      <c r="BA87" s="404"/>
      <c r="BB87" s="404"/>
      <c r="BC87" s="404"/>
      <c r="BD87" s="404"/>
      <c r="BE87" s="404"/>
      <c r="BF87" s="404"/>
      <c r="BG87" s="404"/>
      <c r="BH87" s="404"/>
      <c r="BI87" s="404"/>
      <c r="BJ87" s="404"/>
      <c r="BK87" s="404"/>
      <c r="BL87" s="404"/>
      <c r="BM87" s="404"/>
      <c r="BN87" s="404"/>
      <c r="BO87" s="404"/>
      <c r="BP87" s="404"/>
      <c r="BQ87" s="404"/>
      <c r="BR87" s="404"/>
      <c r="BS87" s="404"/>
      <c r="BT87" s="404"/>
      <c r="BU87" s="404"/>
      <c r="BV87" s="404"/>
      <c r="BW87" s="404"/>
      <c r="BX87" s="404"/>
      <c r="BY87" s="77"/>
      <c r="BZ87" s="77"/>
      <c r="CA87" s="404"/>
      <c r="CB87" s="404"/>
      <c r="CG87" s="404"/>
      <c r="CH87" s="404"/>
      <c r="CL87" s="404"/>
      <c r="CR87" s="77"/>
      <c r="CS87" s="77"/>
      <c r="CT87" s="77"/>
      <c r="CU87" s="165"/>
      <c r="CV87" s="165"/>
      <c r="CW87" s="404"/>
      <c r="CX87" s="77"/>
      <c r="CY87" s="77"/>
      <c r="CZ87" s="77"/>
      <c r="DA87" s="77"/>
      <c r="DB87" s="165"/>
      <c r="DC87" s="77"/>
      <c r="DD87" s="77"/>
      <c r="DE87" s="165"/>
      <c r="DF87" s="165"/>
      <c r="DG87" s="165"/>
      <c r="DH87" s="165"/>
      <c r="DI87" s="165"/>
      <c r="DJ87" s="165"/>
      <c r="DK87" s="410"/>
      <c r="DL87" s="404"/>
      <c r="DM87" s="404"/>
    </row>
    <row r="88" spans="1:137" s="30" customFormat="1" ht="15.75" x14ac:dyDescent="0.2">
      <c r="A88" s="404"/>
      <c r="B88" s="404"/>
      <c r="C88" s="418"/>
      <c r="D88" s="412"/>
      <c r="E88" s="165"/>
      <c r="F88" s="165"/>
      <c r="G88" s="165"/>
      <c r="H88" s="165"/>
      <c r="I88" s="165"/>
      <c r="J88" s="366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367"/>
      <c r="Y88" s="190"/>
      <c r="Z88" s="368"/>
      <c r="AA88" s="148"/>
      <c r="AB88" s="190"/>
      <c r="AC88" s="190"/>
      <c r="AD88" s="410"/>
      <c r="AE88" s="404"/>
      <c r="AF88" s="404"/>
      <c r="AG88" s="77"/>
      <c r="AH88" s="77"/>
      <c r="AI88" s="77"/>
      <c r="AJ88" s="404"/>
      <c r="AK88" s="77"/>
      <c r="AL88" s="77"/>
      <c r="AM88" s="404"/>
      <c r="AN88" s="404"/>
      <c r="AO88" s="404"/>
      <c r="AP88" s="404"/>
      <c r="AQ88" s="404"/>
      <c r="AR88" s="404"/>
      <c r="AS88" s="404"/>
      <c r="AT88" s="404"/>
      <c r="AU88" s="404"/>
      <c r="AV88" s="404"/>
      <c r="AW88" s="404"/>
      <c r="AX88" s="404"/>
      <c r="AY88" s="404"/>
      <c r="AZ88" s="404"/>
      <c r="BA88" s="404"/>
      <c r="BB88" s="404"/>
      <c r="BC88" s="404"/>
      <c r="BD88" s="404"/>
      <c r="BE88" s="404"/>
      <c r="BF88" s="404"/>
      <c r="BG88" s="404"/>
      <c r="BH88" s="404"/>
      <c r="BI88" s="404"/>
      <c r="BJ88" s="404"/>
      <c r="BK88" s="404"/>
      <c r="BL88" s="404"/>
      <c r="BM88" s="404"/>
      <c r="BN88" s="404"/>
      <c r="BO88" s="404"/>
      <c r="BP88" s="404"/>
      <c r="BQ88" s="404"/>
      <c r="BR88" s="404"/>
      <c r="BS88" s="404"/>
      <c r="BT88" s="404"/>
      <c r="BU88" s="404"/>
      <c r="BV88" s="404"/>
      <c r="BW88" s="404"/>
      <c r="BX88" s="404"/>
      <c r="BY88" s="77"/>
      <c r="BZ88" s="77"/>
      <c r="CA88" s="404"/>
      <c r="CB88" s="404"/>
      <c r="CG88" s="404"/>
      <c r="CH88" s="404"/>
      <c r="CL88" s="404"/>
      <c r="CR88" s="77"/>
      <c r="CS88" s="77"/>
      <c r="CT88" s="77"/>
      <c r="CU88" s="165"/>
      <c r="CV88" s="165"/>
      <c r="CW88" s="404"/>
      <c r="CX88" s="77"/>
      <c r="CY88" s="77"/>
      <c r="CZ88" s="77"/>
      <c r="DA88" s="77"/>
      <c r="DB88" s="165"/>
      <c r="DC88" s="77"/>
      <c r="DD88" s="77"/>
      <c r="DE88" s="165"/>
      <c r="DF88" s="165"/>
      <c r="DG88" s="165"/>
      <c r="DH88" s="165"/>
      <c r="DI88" s="165"/>
      <c r="DJ88" s="165"/>
      <c r="DK88" s="410"/>
      <c r="DL88" s="404"/>
      <c r="DM88" s="404"/>
    </row>
    <row r="89" spans="1:137" s="30" customFormat="1" ht="16.5" thickBot="1" x14ac:dyDescent="0.25">
      <c r="A89" s="404"/>
      <c r="B89" s="404"/>
      <c r="C89" s="418"/>
      <c r="D89" s="412"/>
      <c r="E89" s="165"/>
      <c r="F89" s="165"/>
      <c r="G89" s="165"/>
      <c r="H89" s="165"/>
      <c r="I89" s="165"/>
      <c r="J89" s="366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367"/>
      <c r="Y89" s="190"/>
      <c r="Z89" s="368"/>
      <c r="AA89" s="148"/>
      <c r="AB89" s="190"/>
      <c r="AC89" s="190"/>
      <c r="AD89" s="410"/>
      <c r="AE89" s="404"/>
      <c r="AF89" s="404"/>
      <c r="AG89" s="77"/>
      <c r="AH89" s="77"/>
      <c r="AI89" s="77"/>
      <c r="AJ89" s="404"/>
      <c r="AK89" s="77"/>
      <c r="AL89" s="77"/>
      <c r="AM89" s="404"/>
      <c r="AN89" s="404"/>
      <c r="AO89" s="404"/>
      <c r="AP89" s="404"/>
      <c r="AQ89" s="404"/>
      <c r="AR89" s="404"/>
      <c r="AS89" s="404"/>
      <c r="AT89" s="404"/>
      <c r="AU89" s="404"/>
      <c r="AV89" s="404"/>
      <c r="AW89" s="404"/>
      <c r="AX89" s="404"/>
      <c r="AY89" s="404"/>
      <c r="AZ89" s="404"/>
      <c r="BA89" s="404"/>
      <c r="BB89" s="404"/>
      <c r="BC89" s="404"/>
      <c r="BD89" s="404"/>
      <c r="BE89" s="404"/>
      <c r="BF89" s="404"/>
      <c r="BG89" s="404"/>
      <c r="BH89" s="404"/>
      <c r="BI89" s="404"/>
      <c r="BJ89" s="404"/>
      <c r="BK89" s="404"/>
      <c r="BL89" s="404"/>
      <c r="BM89" s="404"/>
      <c r="BN89" s="404"/>
      <c r="BO89" s="404"/>
      <c r="BP89" s="404"/>
      <c r="BQ89" s="404"/>
      <c r="BR89" s="404"/>
      <c r="BS89" s="404"/>
      <c r="BT89" s="404"/>
      <c r="BU89" s="404"/>
      <c r="BV89" s="404"/>
      <c r="BW89" s="404"/>
      <c r="BX89" s="404"/>
      <c r="BY89" s="77"/>
      <c r="BZ89" s="77"/>
      <c r="CA89" s="404"/>
      <c r="CB89" s="404"/>
      <c r="CG89" s="404"/>
      <c r="CH89" s="404"/>
      <c r="CL89" s="404"/>
      <c r="CR89" s="77"/>
      <c r="CS89" s="77"/>
      <c r="CT89" s="77"/>
      <c r="CU89" s="165"/>
      <c r="CV89" s="165"/>
      <c r="CW89" s="404"/>
      <c r="CX89" s="77"/>
      <c r="CY89" s="77"/>
      <c r="CZ89" s="77"/>
      <c r="DA89" s="77"/>
      <c r="DB89" s="165"/>
      <c r="DC89" s="77"/>
      <c r="DD89" s="77"/>
      <c r="DE89" s="165"/>
      <c r="DF89" s="165"/>
      <c r="DG89" s="165"/>
      <c r="DH89" s="165"/>
      <c r="DI89" s="165"/>
      <c r="DJ89" s="165"/>
      <c r="DK89" s="410"/>
      <c r="DL89" s="404"/>
      <c r="DM89" s="404"/>
    </row>
    <row r="90" spans="1:137" ht="16.5" thickBot="1" x14ac:dyDescent="0.3">
      <c r="A90" s="113" t="s">
        <v>53</v>
      </c>
      <c r="B90" s="114"/>
      <c r="C90" s="114"/>
      <c r="D90" s="116"/>
      <c r="E90" s="157"/>
      <c r="F90" s="157"/>
      <c r="G90" s="2"/>
      <c r="H90" s="2"/>
      <c r="I90" s="2"/>
      <c r="J90" s="2"/>
      <c r="K90" s="2"/>
      <c r="AQ90" s="31"/>
      <c r="AR90" s="31"/>
      <c r="AS90" s="31"/>
      <c r="AT90" s="31"/>
      <c r="AU90" s="31"/>
      <c r="CE90" s="30"/>
      <c r="EB90" s="557" t="s">
        <v>26</v>
      </c>
      <c r="EC90" s="557"/>
      <c r="ED90" s="557"/>
      <c r="EE90" s="557"/>
      <c r="EF90" s="557"/>
      <c r="EG90" s="557"/>
    </row>
    <row r="91" spans="1:137" ht="31.5" x14ac:dyDescent="0.25">
      <c r="A91" s="238" t="s">
        <v>0</v>
      </c>
      <c r="B91" s="239" t="s">
        <v>13</v>
      </c>
      <c r="C91" s="239" t="s">
        <v>1</v>
      </c>
      <c r="D91" s="240" t="s">
        <v>2</v>
      </c>
      <c r="E91" s="158"/>
      <c r="F91" s="158"/>
      <c r="G91" s="339"/>
      <c r="H91" s="339"/>
      <c r="I91" s="339"/>
      <c r="J91" s="339"/>
      <c r="K91" s="339"/>
      <c r="L91" s="544" t="s">
        <v>23</v>
      </c>
      <c r="M91" s="545"/>
      <c r="N91" s="545"/>
      <c r="O91" s="545"/>
      <c r="P91" s="545"/>
      <c r="Q91" s="545"/>
      <c r="R91" s="545"/>
      <c r="S91" s="545"/>
      <c r="T91" s="545"/>
      <c r="U91" s="545"/>
      <c r="V91" s="546"/>
      <c r="W91" s="541" t="s">
        <v>24</v>
      </c>
      <c r="X91" s="542"/>
      <c r="Y91" s="542"/>
      <c r="Z91" s="542"/>
      <c r="AA91" s="542"/>
      <c r="AB91" s="542"/>
      <c r="AC91" s="542"/>
      <c r="AD91" s="542"/>
      <c r="AE91" s="542"/>
      <c r="AF91" s="542"/>
      <c r="AG91" s="542"/>
      <c r="AH91" s="542"/>
      <c r="AI91" s="542"/>
      <c r="AJ91" s="543"/>
      <c r="AK91" s="542"/>
      <c r="AL91" s="542"/>
      <c r="AM91" s="542"/>
      <c r="AN91" s="542"/>
      <c r="AO91" s="542"/>
      <c r="AP91" s="542"/>
      <c r="AQ91" s="542"/>
      <c r="AR91" s="542"/>
      <c r="AS91" s="542"/>
      <c r="AT91" s="542"/>
      <c r="AU91" s="543"/>
      <c r="AV91" s="541" t="s">
        <v>25</v>
      </c>
      <c r="AW91" s="542"/>
      <c r="AX91" s="542"/>
      <c r="AY91" s="542"/>
      <c r="AZ91" s="542"/>
      <c r="BA91" s="542"/>
      <c r="BB91" s="341"/>
      <c r="BC91" s="341"/>
      <c r="BD91" s="341"/>
      <c r="BE91" s="559"/>
      <c r="BF91" s="559"/>
      <c r="BG91" s="559"/>
      <c r="BH91" s="559"/>
      <c r="BI91" s="559"/>
      <c r="BJ91" s="559"/>
      <c r="BK91" s="559"/>
      <c r="BL91" s="559"/>
      <c r="BM91" s="559"/>
      <c r="BN91" s="559"/>
      <c r="BO91" s="559"/>
      <c r="BP91" s="559"/>
      <c r="BQ91" s="559"/>
      <c r="BR91" s="559"/>
      <c r="BS91" s="559"/>
      <c r="BT91" s="559"/>
      <c r="BU91" s="559"/>
      <c r="BV91" s="559"/>
      <c r="BW91" s="559"/>
      <c r="BX91" s="559"/>
      <c r="BY91" s="341"/>
      <c r="BZ91" s="341"/>
      <c r="CA91" s="341"/>
      <c r="CB91" s="341"/>
      <c r="CC91" s="559"/>
      <c r="CD91" s="559"/>
      <c r="CE91" s="341"/>
      <c r="CF91" s="341"/>
      <c r="CG91" s="341"/>
      <c r="CH91" s="108"/>
      <c r="CI91" s="108"/>
      <c r="CJ91" s="108"/>
      <c r="CK91" s="108"/>
      <c r="CL91" s="108"/>
      <c r="CM91" s="108"/>
      <c r="CN91" s="108"/>
      <c r="CO91" s="108"/>
      <c r="CP91" s="108"/>
      <c r="CQ91" s="108"/>
      <c r="CR91" s="108"/>
      <c r="CS91" s="108"/>
      <c r="CT91" s="108"/>
      <c r="CU91" s="108"/>
      <c r="CV91" s="108"/>
      <c r="CW91" s="108"/>
      <c r="CX91" s="559"/>
      <c r="CY91" s="559"/>
      <c r="CZ91" s="559"/>
      <c r="DA91" s="559"/>
      <c r="DB91" s="559"/>
      <c r="DC91" s="559"/>
      <c r="DD91" s="559"/>
      <c r="DE91" s="559"/>
      <c r="DF91" s="559"/>
      <c r="DG91" s="559"/>
      <c r="DH91" s="559"/>
      <c r="DI91" s="559"/>
      <c r="DJ91" s="559"/>
      <c r="DK91" s="559"/>
      <c r="DL91" s="559"/>
      <c r="DM91" s="559"/>
      <c r="DN91" s="559"/>
      <c r="DO91" s="559"/>
      <c r="DP91" s="559"/>
      <c r="DQ91" s="559"/>
      <c r="DR91" s="559"/>
      <c r="DS91" s="559"/>
      <c r="DT91" s="559"/>
      <c r="DU91" s="341"/>
      <c r="DV91" s="341"/>
      <c r="DW91" s="341"/>
      <c r="DZ91" s="343" t="s">
        <v>94</v>
      </c>
      <c r="EA91" s="341"/>
      <c r="EB91" s="110" t="s">
        <v>95</v>
      </c>
      <c r="EC91" s="137" t="s">
        <v>228</v>
      </c>
      <c r="ED91" s="137" t="s">
        <v>229</v>
      </c>
      <c r="EE91" s="137" t="s">
        <v>96</v>
      </c>
      <c r="EF91" s="137" t="s">
        <v>97</v>
      </c>
      <c r="EG91" s="137" t="s">
        <v>98</v>
      </c>
    </row>
    <row r="92" spans="1:137" ht="47.25" x14ac:dyDescent="0.25">
      <c r="A92" s="352">
        <f>+A51</f>
        <v>8496</v>
      </c>
      <c r="B92" s="519" t="str">
        <f>+B51</f>
        <v>FD495047</v>
      </c>
      <c r="C92" s="109" t="s">
        <v>141</v>
      </c>
      <c r="D92" s="355" t="s">
        <v>14</v>
      </c>
      <c r="E92" s="353"/>
      <c r="F92" s="353"/>
      <c r="G92" s="353"/>
      <c r="H92" s="353"/>
      <c r="I92" s="353"/>
      <c r="J92" s="353"/>
      <c r="K92" s="353"/>
      <c r="L92" s="342"/>
      <c r="M92" s="342"/>
      <c r="N92" s="342"/>
      <c r="O92" s="342"/>
      <c r="P92" s="342"/>
      <c r="Q92" s="342"/>
      <c r="R92" s="342"/>
      <c r="S92" s="342"/>
      <c r="T92" s="342"/>
      <c r="U92" s="342"/>
      <c r="V92" s="342"/>
      <c r="W92" s="342"/>
      <c r="X92" s="342"/>
      <c r="Y92" s="342"/>
      <c r="Z92" s="342"/>
      <c r="AA92" s="342"/>
      <c r="AB92" s="342"/>
      <c r="AC92" s="342"/>
      <c r="AD92" s="342"/>
      <c r="AE92" s="342"/>
      <c r="AF92" s="342"/>
      <c r="AG92" s="342"/>
      <c r="AH92" s="342"/>
      <c r="AI92" s="342"/>
      <c r="AJ92" s="353"/>
      <c r="AK92" s="342"/>
      <c r="AL92" s="342"/>
      <c r="AM92" s="342"/>
      <c r="AN92" s="342"/>
      <c r="AO92" s="342"/>
      <c r="AP92" s="17"/>
      <c r="AQ92" s="342"/>
      <c r="AR92" s="342"/>
      <c r="AS92" s="342"/>
      <c r="AT92" s="342"/>
      <c r="AU92" s="342"/>
      <c r="AV92" s="18"/>
      <c r="AW92" s="18"/>
      <c r="AX92" s="18"/>
      <c r="AY92" s="353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353"/>
      <c r="CE92" s="342"/>
      <c r="CF92" s="342"/>
      <c r="CG92" s="342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30"/>
      <c r="DV92" s="30"/>
      <c r="DW92" s="30"/>
      <c r="DZ92" s="231" t="e">
        <f t="shared" ref="DZ92:DZ94" si="5">+EB92</f>
        <v>#REF!</v>
      </c>
      <c r="EA92" s="6"/>
      <c r="EB92" s="232" t="e">
        <f t="shared" ref="EB92:EB94" si="6">+EE92+EF92+EG92</f>
        <v>#REF!</v>
      </c>
      <c r="EC92" s="356">
        <v>0</v>
      </c>
      <c r="ED92" s="356" t="e">
        <f>#REF!/2</f>
        <v>#REF!</v>
      </c>
      <c r="EE92" s="285" t="e">
        <f>+ED92*3</f>
        <v>#REF!</v>
      </c>
      <c r="EF92" s="356"/>
      <c r="EG92" s="356"/>
    </row>
    <row r="93" spans="1:137" ht="47.25" x14ac:dyDescent="0.25">
      <c r="A93" s="352"/>
      <c r="B93" s="111"/>
      <c r="C93" s="109" t="s">
        <v>54</v>
      </c>
      <c r="D93" s="355" t="s">
        <v>14</v>
      </c>
      <c r="E93" s="353"/>
      <c r="F93" s="353"/>
      <c r="G93" s="353"/>
      <c r="H93" s="353"/>
      <c r="I93" s="353"/>
      <c r="J93" s="353"/>
      <c r="K93" s="353"/>
      <c r="L93" s="342"/>
      <c r="M93" s="342"/>
      <c r="N93" s="342"/>
      <c r="O93" s="342"/>
      <c r="P93" s="342"/>
      <c r="Q93" s="342"/>
      <c r="R93" s="342"/>
      <c r="S93" s="342"/>
      <c r="T93" s="342"/>
      <c r="U93" s="342"/>
      <c r="V93" s="342"/>
      <c r="W93" s="342"/>
      <c r="X93" s="342"/>
      <c r="Y93" s="342"/>
      <c r="Z93" s="342"/>
      <c r="AA93" s="342"/>
      <c r="AB93" s="342"/>
      <c r="AC93" s="342"/>
      <c r="AD93" s="342"/>
      <c r="AE93" s="342"/>
      <c r="AF93" s="342"/>
      <c r="AG93" s="342"/>
      <c r="AH93" s="342"/>
      <c r="AI93" s="342"/>
      <c r="AJ93" s="353"/>
      <c r="AK93" s="342"/>
      <c r="AL93" s="342"/>
      <c r="AM93" s="342"/>
      <c r="AN93" s="342"/>
      <c r="AO93" s="342"/>
      <c r="AP93" s="17"/>
      <c r="AQ93" s="342"/>
      <c r="AR93" s="342"/>
      <c r="AS93" s="342"/>
      <c r="AT93" s="342"/>
      <c r="AU93" s="342"/>
      <c r="AV93" s="342"/>
      <c r="AW93" s="342"/>
      <c r="AX93" s="342"/>
      <c r="AY93" s="342"/>
      <c r="AZ93" s="342"/>
      <c r="BA93" s="342"/>
      <c r="BB93" s="342"/>
      <c r="BC93" s="342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342"/>
      <c r="CF93" s="342"/>
      <c r="CG93" s="342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30"/>
      <c r="DV93" s="30"/>
      <c r="DW93" s="30"/>
      <c r="DZ93" s="231" t="e">
        <f>+EB93</f>
        <v>#REF!</v>
      </c>
      <c r="EA93" s="6"/>
      <c r="EB93" s="232" t="e">
        <f>+EE93+EF93+EG93</f>
        <v>#REF!</v>
      </c>
      <c r="EC93" s="356">
        <v>0</v>
      </c>
      <c r="ED93" s="356" t="e">
        <f>#REF!/2</f>
        <v>#REF!</v>
      </c>
      <c r="EE93" s="147" t="e">
        <f t="shared" ref="EE93" si="7">+ED93*1.5</f>
        <v>#REF!</v>
      </c>
      <c r="EF93" s="356"/>
      <c r="EG93" s="356"/>
    </row>
    <row r="94" spans="1:137" ht="32.25" thickBot="1" x14ac:dyDescent="0.3">
      <c r="A94" s="348"/>
      <c r="B94" s="241"/>
      <c r="C94" s="112" t="s">
        <v>144</v>
      </c>
      <c r="D94" s="350" t="s">
        <v>14</v>
      </c>
      <c r="E94" s="18"/>
      <c r="F94" s="18"/>
      <c r="G94" s="18"/>
      <c r="H94" s="18"/>
      <c r="I94" s="18"/>
      <c r="J94" s="18"/>
      <c r="K94" s="18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30"/>
      <c r="DV94" s="30"/>
      <c r="DW94" s="30"/>
      <c r="DZ94" s="231">
        <f t="shared" si="5"/>
        <v>0</v>
      </c>
      <c r="EB94" s="232">
        <f t="shared" si="6"/>
        <v>0</v>
      </c>
      <c r="EC94" s="356">
        <v>0</v>
      </c>
      <c r="ED94" s="356"/>
      <c r="EE94" s="147"/>
      <c r="EF94" s="356"/>
      <c r="EG94" s="356"/>
    </row>
    <row r="95" spans="1:137" x14ac:dyDescent="0.2">
      <c r="G95" s="2"/>
      <c r="H95" s="2"/>
      <c r="I95" s="2"/>
      <c r="J95" s="2"/>
      <c r="K95" s="2"/>
      <c r="AQ95" s="31"/>
      <c r="AR95" s="31"/>
      <c r="AS95" s="31"/>
      <c r="AT95" s="31"/>
      <c r="AU95" s="31"/>
    </row>
    <row r="96" spans="1:137" ht="15.75" thickBot="1" x14ac:dyDescent="0.25">
      <c r="G96" s="2"/>
      <c r="H96" s="2"/>
      <c r="I96" s="2"/>
      <c r="J96" s="2"/>
      <c r="K96" s="2"/>
      <c r="AQ96" s="31"/>
      <c r="AR96" s="31"/>
      <c r="AS96" s="31"/>
      <c r="AT96" s="31"/>
      <c r="AU96" s="31"/>
    </row>
    <row r="97" spans="1:131" ht="15.75" x14ac:dyDescent="0.2">
      <c r="A97" s="113" t="s">
        <v>55</v>
      </c>
      <c r="B97" s="114"/>
      <c r="C97" s="114"/>
      <c r="D97" s="116"/>
      <c r="E97" s="157"/>
      <c r="F97" s="157"/>
      <c r="G97" s="2"/>
      <c r="H97" s="2"/>
      <c r="I97" s="2"/>
      <c r="J97" s="2"/>
      <c r="K97" s="2"/>
      <c r="AQ97" s="31"/>
      <c r="AR97" s="31"/>
      <c r="AS97" s="31"/>
      <c r="AT97" s="31"/>
      <c r="AU97" s="31"/>
    </row>
    <row r="98" spans="1:131" ht="47.25" x14ac:dyDescent="0.25">
      <c r="A98" s="353">
        <f>+A51</f>
        <v>8496</v>
      </c>
      <c r="B98" s="353" t="str">
        <f>+B51</f>
        <v>FD495047</v>
      </c>
      <c r="C98" s="236" t="str">
        <f>+C92</f>
        <v>ASESORÍA DISCPLINAR ADMINISTRACIÓN DE SERVICIOS DE SALUD CONSTRUCCIÓN DE PROPUESTA</v>
      </c>
      <c r="D98" s="353" t="s">
        <v>14</v>
      </c>
      <c r="E98" s="353"/>
      <c r="F98" s="353"/>
      <c r="G98" s="342"/>
      <c r="H98" s="342"/>
      <c r="I98" s="342"/>
      <c r="J98" s="342"/>
      <c r="K98" s="342"/>
      <c r="L98" s="342"/>
      <c r="M98" s="342"/>
      <c r="N98" s="342"/>
      <c r="O98" s="342"/>
      <c r="P98" s="342"/>
      <c r="Q98" s="342"/>
      <c r="R98" s="342"/>
      <c r="S98" s="342"/>
      <c r="T98" s="342"/>
      <c r="U98" s="342"/>
      <c r="V98" s="342"/>
      <c r="W98" s="342"/>
      <c r="X98" s="342"/>
      <c r="Y98" s="342"/>
      <c r="Z98" s="342"/>
      <c r="AA98" s="342"/>
      <c r="AB98" s="342"/>
      <c r="AC98" s="342"/>
      <c r="AD98" s="342"/>
      <c r="AE98" s="342"/>
      <c r="AF98" s="342"/>
      <c r="AG98" s="342"/>
      <c r="AH98" s="342"/>
      <c r="AI98" s="342"/>
      <c r="AJ98" s="342"/>
      <c r="AK98" s="342"/>
      <c r="AL98" s="342"/>
      <c r="AM98" s="342"/>
      <c r="AN98" s="342"/>
      <c r="AO98" s="342"/>
      <c r="AP98" s="342"/>
      <c r="AQ98" s="342"/>
      <c r="AR98" s="342"/>
      <c r="AS98" s="342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353"/>
      <c r="CE98" s="18"/>
      <c r="CF98" s="18"/>
      <c r="CG98" s="18"/>
      <c r="CH98" s="117"/>
      <c r="CI98" s="117"/>
      <c r="CJ98" s="117"/>
      <c r="CK98" s="353"/>
      <c r="CL98" s="353"/>
      <c r="CM98" s="118"/>
      <c r="CN98" s="119"/>
      <c r="CO98" s="353"/>
      <c r="CP98" s="117"/>
      <c r="CQ98" s="524" t="s">
        <v>48</v>
      </c>
      <c r="CR98" s="117"/>
      <c r="CS98" s="117"/>
      <c r="CT98" s="117"/>
      <c r="CU98" s="117"/>
      <c r="CV98" s="117"/>
      <c r="CW98" s="117"/>
      <c r="CX98" s="117"/>
      <c r="CY98" s="117"/>
      <c r="CZ98" s="117"/>
      <c r="DA98" s="117"/>
      <c r="DB98" s="117"/>
      <c r="DC98" s="119"/>
      <c r="DD98" s="117"/>
      <c r="DE98" s="117"/>
      <c r="DF98" s="117"/>
      <c r="DG98" s="117"/>
      <c r="DH98" s="117"/>
      <c r="DI98" s="117"/>
      <c r="DJ98" s="117"/>
      <c r="DK98" s="117"/>
      <c r="DL98" s="117"/>
      <c r="DM98" s="117"/>
      <c r="DN98" s="117"/>
      <c r="DO98" s="117"/>
      <c r="DP98" s="117"/>
      <c r="DQ98" s="117"/>
      <c r="DR98" s="117"/>
      <c r="DS98" s="117"/>
      <c r="DT98" s="117"/>
      <c r="DU98" s="364"/>
      <c r="DV98" s="364"/>
      <c r="DW98" s="364"/>
      <c r="DZ98" s="99">
        <f t="shared" ref="DZ98:DZ111" si="8">(COUNTA(E98:AY98)+COUNTA(BX98:DT98)+COUNTA(AZ98:BV98))*3</f>
        <v>3</v>
      </c>
      <c r="EA98" s="6"/>
    </row>
    <row r="99" spans="1:131" ht="47.25" x14ac:dyDescent="0.25">
      <c r="A99" s="353">
        <f t="shared" ref="A99:C101" si="9">+A98</f>
        <v>8496</v>
      </c>
      <c r="B99" s="353" t="str">
        <f t="shared" si="9"/>
        <v>FD495047</v>
      </c>
      <c r="C99" s="236" t="str">
        <f t="shared" si="9"/>
        <v>ASESORÍA DISCPLINAR ADMINISTRACIÓN DE SERVICIOS DE SALUD CONSTRUCCIÓN DE PROPUESTA</v>
      </c>
      <c r="D99" s="353" t="s">
        <v>14</v>
      </c>
      <c r="E99" s="353"/>
      <c r="F99" s="353"/>
      <c r="G99" s="342"/>
      <c r="H99" s="342"/>
      <c r="I99" s="342"/>
      <c r="J99" s="342"/>
      <c r="K99" s="342"/>
      <c r="L99" s="342"/>
      <c r="M99" s="342"/>
      <c r="N99" s="342"/>
      <c r="O99" s="342"/>
      <c r="P99" s="342"/>
      <c r="Q99" s="342"/>
      <c r="R99" s="342"/>
      <c r="S99" s="342"/>
      <c r="T99" s="342"/>
      <c r="U99" s="342"/>
      <c r="V99" s="342"/>
      <c r="W99" s="342"/>
      <c r="X99" s="342"/>
      <c r="Y99" s="342"/>
      <c r="Z99" s="342"/>
      <c r="AA99" s="342"/>
      <c r="AB99" s="342"/>
      <c r="AC99" s="342"/>
      <c r="AD99" s="342"/>
      <c r="AE99" s="342"/>
      <c r="AF99" s="342"/>
      <c r="AG99" s="342"/>
      <c r="AH99" s="342"/>
      <c r="AI99" s="342"/>
      <c r="AJ99" s="342"/>
      <c r="AK99" s="342"/>
      <c r="AL99" s="342"/>
      <c r="AM99" s="342"/>
      <c r="AN99" s="342"/>
      <c r="AO99" s="342"/>
      <c r="AP99" s="342"/>
      <c r="AQ99" s="342"/>
      <c r="AR99" s="342"/>
      <c r="AS99" s="342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353"/>
      <c r="CE99" s="18"/>
      <c r="CF99" s="18"/>
      <c r="CG99" s="18"/>
      <c r="CH99" s="117"/>
      <c r="CI99" s="117"/>
      <c r="CJ99" s="117"/>
      <c r="CK99" s="353"/>
      <c r="CL99" s="353"/>
      <c r="CM99" s="118"/>
      <c r="CN99" s="119"/>
      <c r="CO99" s="353"/>
      <c r="CP99" s="117"/>
      <c r="CQ99" s="524" t="s">
        <v>48</v>
      </c>
      <c r="CR99" s="117"/>
      <c r="CS99" s="117"/>
      <c r="CT99" s="117"/>
      <c r="CU99" s="117"/>
      <c r="CV99" s="117"/>
      <c r="CW99" s="117"/>
      <c r="CX99" s="117"/>
      <c r="CY99" s="117"/>
      <c r="CZ99" s="117"/>
      <c r="DA99" s="117"/>
      <c r="DB99" s="117"/>
      <c r="DC99" s="119"/>
      <c r="DD99" s="117"/>
      <c r="DE99" s="117"/>
      <c r="DF99" s="117"/>
      <c r="DG99" s="117"/>
      <c r="DH99" s="117"/>
      <c r="DI99" s="117"/>
      <c r="DJ99" s="117"/>
      <c r="DK99" s="117"/>
      <c r="DL99" s="117"/>
      <c r="DM99" s="117"/>
      <c r="DN99" s="117"/>
      <c r="DO99" s="117"/>
      <c r="DP99" s="117"/>
      <c r="DQ99" s="117"/>
      <c r="DR99" s="117"/>
      <c r="DS99" s="117"/>
      <c r="DT99" s="117"/>
      <c r="DU99" s="364"/>
      <c r="DV99" s="364"/>
      <c r="DW99" s="364"/>
      <c r="DZ99" s="99">
        <f t="shared" si="8"/>
        <v>3</v>
      </c>
      <c r="EA99" s="6"/>
    </row>
    <row r="100" spans="1:131" ht="47.25" x14ac:dyDescent="0.25">
      <c r="A100" s="520">
        <f t="shared" si="9"/>
        <v>8496</v>
      </c>
      <c r="B100" s="520" t="str">
        <f t="shared" si="9"/>
        <v>FD495047</v>
      </c>
      <c r="C100" s="236" t="str">
        <f t="shared" si="9"/>
        <v>ASESORÍA DISCPLINAR ADMINISTRACIÓN DE SERVICIOS DE SALUD CONSTRUCCIÓN DE PROPUESTA</v>
      </c>
      <c r="D100" s="353" t="s">
        <v>14</v>
      </c>
      <c r="E100" s="353"/>
      <c r="F100" s="353"/>
      <c r="G100" s="342"/>
      <c r="H100" s="342"/>
      <c r="I100" s="342"/>
      <c r="J100" s="342"/>
      <c r="K100" s="342"/>
      <c r="L100" s="342"/>
      <c r="M100" s="342"/>
      <c r="N100" s="342"/>
      <c r="O100" s="342"/>
      <c r="P100" s="342"/>
      <c r="Q100" s="342"/>
      <c r="R100" s="342"/>
      <c r="S100" s="342"/>
      <c r="T100" s="342"/>
      <c r="U100" s="342"/>
      <c r="V100" s="342"/>
      <c r="W100" s="342"/>
      <c r="X100" s="342"/>
      <c r="Y100" s="342"/>
      <c r="Z100" s="342"/>
      <c r="AA100" s="342"/>
      <c r="AB100" s="342"/>
      <c r="AC100" s="342"/>
      <c r="AD100" s="342"/>
      <c r="AE100" s="342"/>
      <c r="AF100" s="342"/>
      <c r="AG100" s="342"/>
      <c r="AH100" s="342"/>
      <c r="AI100" s="342"/>
      <c r="AJ100" s="342"/>
      <c r="AK100" s="342"/>
      <c r="AL100" s="342"/>
      <c r="AM100" s="342"/>
      <c r="AN100" s="342"/>
      <c r="AO100" s="342"/>
      <c r="AP100" s="342"/>
      <c r="AQ100" s="342"/>
      <c r="AR100" s="342"/>
      <c r="AS100" s="342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353"/>
      <c r="CE100" s="18"/>
      <c r="CF100" s="18"/>
      <c r="CG100" s="18"/>
      <c r="CH100" s="117"/>
      <c r="CI100" s="117"/>
      <c r="CJ100" s="117"/>
      <c r="CK100" s="353"/>
      <c r="CL100" s="353"/>
      <c r="CM100" s="118"/>
      <c r="CN100" s="119"/>
      <c r="CO100" s="353"/>
      <c r="CP100" s="117"/>
      <c r="CQ100" s="524" t="s">
        <v>48</v>
      </c>
      <c r="CR100" s="117"/>
      <c r="CS100" s="117"/>
      <c r="CT100" s="117"/>
      <c r="CU100" s="117"/>
      <c r="CV100" s="117"/>
      <c r="CW100" s="117"/>
      <c r="CX100" s="117"/>
      <c r="CY100" s="117"/>
      <c r="CZ100" s="117"/>
      <c r="DA100" s="117"/>
      <c r="DB100" s="117"/>
      <c r="DC100" s="119"/>
      <c r="DD100" s="117"/>
      <c r="DE100" s="117"/>
      <c r="DF100" s="117"/>
      <c r="DG100" s="117"/>
      <c r="DH100" s="117"/>
      <c r="DI100" s="117"/>
      <c r="DJ100" s="117"/>
      <c r="DK100" s="117"/>
      <c r="DL100" s="117"/>
      <c r="DM100" s="117"/>
      <c r="DN100" s="117"/>
      <c r="DO100" s="117"/>
      <c r="DP100" s="117"/>
      <c r="DQ100" s="117"/>
      <c r="DR100" s="117"/>
      <c r="DS100" s="117"/>
      <c r="DT100" s="117"/>
      <c r="DU100" s="364"/>
      <c r="DV100" s="364"/>
      <c r="DW100" s="364"/>
      <c r="DZ100" s="99">
        <f t="shared" si="8"/>
        <v>3</v>
      </c>
      <c r="EA100" s="6"/>
    </row>
    <row r="101" spans="1:131" ht="47.25" x14ac:dyDescent="0.25">
      <c r="A101" s="520">
        <f t="shared" si="9"/>
        <v>8496</v>
      </c>
      <c r="B101" s="520" t="str">
        <f t="shared" si="9"/>
        <v>FD495047</v>
      </c>
      <c r="C101" s="236" t="str">
        <f t="shared" si="9"/>
        <v>ASESORÍA DISCPLINAR ADMINISTRACIÓN DE SERVICIOS DE SALUD CONSTRUCCIÓN DE PROPUESTA</v>
      </c>
      <c r="D101" s="353" t="s">
        <v>14</v>
      </c>
      <c r="E101" s="353"/>
      <c r="F101" s="353"/>
      <c r="G101" s="342"/>
      <c r="H101" s="342"/>
      <c r="I101" s="342"/>
      <c r="J101" s="342"/>
      <c r="K101" s="342"/>
      <c r="L101" s="342"/>
      <c r="M101" s="342"/>
      <c r="N101" s="342"/>
      <c r="O101" s="342"/>
      <c r="P101" s="342"/>
      <c r="Q101" s="342"/>
      <c r="R101" s="342"/>
      <c r="S101" s="342"/>
      <c r="T101" s="342"/>
      <c r="U101" s="342"/>
      <c r="V101" s="342"/>
      <c r="W101" s="342"/>
      <c r="X101" s="342"/>
      <c r="Y101" s="342"/>
      <c r="Z101" s="342"/>
      <c r="AA101" s="342"/>
      <c r="AB101" s="342"/>
      <c r="AC101" s="342"/>
      <c r="AD101" s="342"/>
      <c r="AE101" s="342"/>
      <c r="AF101" s="342"/>
      <c r="AG101" s="342"/>
      <c r="AH101" s="342"/>
      <c r="AI101" s="342"/>
      <c r="AJ101" s="342"/>
      <c r="AK101" s="342"/>
      <c r="AL101" s="342"/>
      <c r="AM101" s="342"/>
      <c r="AN101" s="342"/>
      <c r="AO101" s="342"/>
      <c r="AP101" s="342"/>
      <c r="AQ101" s="342"/>
      <c r="AR101" s="342"/>
      <c r="AS101" s="342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353"/>
      <c r="CE101" s="18"/>
      <c r="CF101" s="18"/>
      <c r="CG101" s="18"/>
      <c r="CH101" s="117"/>
      <c r="CI101" s="117"/>
      <c r="CJ101" s="117"/>
      <c r="CK101" s="353"/>
      <c r="CL101" s="353"/>
      <c r="CM101" s="118"/>
      <c r="CN101" s="119"/>
      <c r="CO101" s="353"/>
      <c r="CP101" s="117"/>
      <c r="CQ101" s="524" t="s">
        <v>48</v>
      </c>
      <c r="CR101" s="117"/>
      <c r="CS101" s="117"/>
      <c r="CT101" s="117"/>
      <c r="CU101" s="117"/>
      <c r="CV101" s="117"/>
      <c r="CW101" s="117"/>
      <c r="CX101" s="117"/>
      <c r="CY101" s="117"/>
      <c r="CZ101" s="117"/>
      <c r="DA101" s="117"/>
      <c r="DB101" s="117"/>
      <c r="DC101" s="119"/>
      <c r="DD101" s="117"/>
      <c r="DE101" s="117"/>
      <c r="DF101" s="117"/>
      <c r="DG101" s="117"/>
      <c r="DH101" s="117"/>
      <c r="DI101" s="117"/>
      <c r="DJ101" s="117"/>
      <c r="DK101" s="117"/>
      <c r="DL101" s="117"/>
      <c r="DM101" s="117"/>
      <c r="DN101" s="117"/>
      <c r="DO101" s="117"/>
      <c r="DP101" s="117"/>
      <c r="DQ101" s="117"/>
      <c r="DR101" s="117"/>
      <c r="DS101" s="117"/>
      <c r="DT101" s="117"/>
      <c r="DU101" s="364"/>
      <c r="DV101" s="364"/>
      <c r="DW101" s="364"/>
      <c r="DZ101" s="99">
        <f t="shared" si="8"/>
        <v>3</v>
      </c>
      <c r="EA101" s="6"/>
    </row>
    <row r="102" spans="1:131" ht="47.25" x14ac:dyDescent="0.25">
      <c r="A102" s="353">
        <f>+A56</f>
        <v>10496</v>
      </c>
      <c r="B102" s="520" t="str">
        <f>+B56</f>
        <v>FD495055</v>
      </c>
      <c r="C102" s="236" t="s">
        <v>143</v>
      </c>
      <c r="D102" s="353" t="s">
        <v>14</v>
      </c>
      <c r="E102" s="353"/>
      <c r="F102" s="353"/>
      <c r="G102" s="342"/>
      <c r="H102" s="342"/>
      <c r="I102" s="342"/>
      <c r="J102" s="342"/>
      <c r="K102" s="342"/>
      <c r="L102" s="342"/>
      <c r="M102" s="342"/>
      <c r="N102" s="342"/>
      <c r="O102" s="342"/>
      <c r="P102" s="342"/>
      <c r="Q102" s="342"/>
      <c r="R102" s="342"/>
      <c r="S102" s="342"/>
      <c r="T102" s="342"/>
      <c r="U102" s="342"/>
      <c r="V102" s="342"/>
      <c r="W102" s="342"/>
      <c r="X102" s="342"/>
      <c r="Y102" s="342"/>
      <c r="Z102" s="342"/>
      <c r="AA102" s="342"/>
      <c r="AB102" s="342"/>
      <c r="AC102" s="342"/>
      <c r="AD102" s="342"/>
      <c r="AE102" s="342"/>
      <c r="AF102" s="342"/>
      <c r="AG102" s="342"/>
      <c r="AH102" s="342"/>
      <c r="AI102" s="342"/>
      <c r="AJ102" s="342"/>
      <c r="AK102" s="342"/>
      <c r="AL102" s="342"/>
      <c r="AM102" s="342"/>
      <c r="AN102" s="342"/>
      <c r="AO102" s="342"/>
      <c r="AP102" s="342"/>
      <c r="AQ102" s="342"/>
      <c r="AR102" s="342"/>
      <c r="AS102" s="342"/>
      <c r="AT102" s="353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353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353"/>
      <c r="CE102" s="18"/>
      <c r="CF102" s="18"/>
      <c r="CG102" s="18"/>
      <c r="CH102" s="119"/>
      <c r="CI102" s="117"/>
      <c r="CJ102" s="117"/>
      <c r="CK102" s="118"/>
      <c r="CL102" s="118"/>
      <c r="CM102" s="118"/>
      <c r="CN102" s="119" t="s">
        <v>56</v>
      </c>
      <c r="CO102" s="353"/>
      <c r="CP102" s="353"/>
      <c r="CQ102" s="353"/>
      <c r="CR102" s="117"/>
      <c r="CS102" s="119"/>
      <c r="CT102" s="117"/>
      <c r="CU102" s="119"/>
      <c r="CV102" s="117"/>
      <c r="CW102" s="117"/>
      <c r="CX102" s="117"/>
      <c r="CY102" s="117"/>
      <c r="CZ102" s="117"/>
      <c r="DA102" s="117"/>
      <c r="DB102" s="117"/>
      <c r="DC102" s="119"/>
      <c r="DD102" s="117"/>
      <c r="DE102" s="117"/>
      <c r="DF102" s="117"/>
      <c r="DG102" s="117"/>
      <c r="DH102" s="117"/>
      <c r="DI102" s="117"/>
      <c r="DJ102" s="117"/>
      <c r="DK102" s="117"/>
      <c r="DL102" s="117"/>
      <c r="DM102" s="117"/>
      <c r="DN102" s="117"/>
      <c r="DO102" s="117"/>
      <c r="DP102" s="117"/>
      <c r="DQ102" s="117"/>
      <c r="DR102" s="117"/>
      <c r="DS102" s="117"/>
      <c r="DT102" s="117"/>
      <c r="DU102" s="364"/>
      <c r="DV102" s="364"/>
      <c r="DW102" s="364"/>
      <c r="DZ102" s="99">
        <f t="shared" si="8"/>
        <v>3</v>
      </c>
      <c r="EA102" s="6"/>
    </row>
    <row r="103" spans="1:131" ht="47.25" x14ac:dyDescent="0.25">
      <c r="A103" s="353">
        <f>+A102</f>
        <v>10496</v>
      </c>
      <c r="B103" s="520" t="str">
        <f>+B102</f>
        <v>FD495055</v>
      </c>
      <c r="C103" s="236" t="s">
        <v>143</v>
      </c>
      <c r="D103" s="353" t="s">
        <v>14</v>
      </c>
      <c r="E103" s="353"/>
      <c r="F103" s="353"/>
      <c r="G103" s="342"/>
      <c r="H103" s="342"/>
      <c r="I103" s="342"/>
      <c r="J103" s="342"/>
      <c r="K103" s="342"/>
      <c r="L103" s="342"/>
      <c r="M103" s="342"/>
      <c r="N103" s="342"/>
      <c r="O103" s="342"/>
      <c r="P103" s="342"/>
      <c r="Q103" s="342"/>
      <c r="R103" s="342"/>
      <c r="S103" s="342"/>
      <c r="T103" s="342"/>
      <c r="U103" s="342"/>
      <c r="V103" s="342"/>
      <c r="W103" s="342"/>
      <c r="X103" s="342"/>
      <c r="Y103" s="342"/>
      <c r="Z103" s="342"/>
      <c r="AA103" s="342"/>
      <c r="AB103" s="342"/>
      <c r="AC103" s="342"/>
      <c r="AD103" s="342"/>
      <c r="AE103" s="342"/>
      <c r="AF103" s="342"/>
      <c r="AG103" s="342"/>
      <c r="AH103" s="342"/>
      <c r="AI103" s="342"/>
      <c r="AJ103" s="342"/>
      <c r="AK103" s="342"/>
      <c r="AL103" s="342"/>
      <c r="AM103" s="342"/>
      <c r="AN103" s="342"/>
      <c r="AO103" s="342"/>
      <c r="AP103" s="342"/>
      <c r="AQ103" s="342"/>
      <c r="AR103" s="342"/>
      <c r="AS103" s="342"/>
      <c r="AT103" s="353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353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353"/>
      <c r="CE103" s="18"/>
      <c r="CF103" s="18"/>
      <c r="CG103" s="18"/>
      <c r="CH103" s="119"/>
      <c r="CI103" s="117"/>
      <c r="CJ103" s="117"/>
      <c r="CK103" s="118"/>
      <c r="CL103" s="118"/>
      <c r="CM103" s="118"/>
      <c r="CN103" s="119" t="s">
        <v>56</v>
      </c>
      <c r="CO103" s="353"/>
      <c r="CP103" s="353"/>
      <c r="CQ103" s="353"/>
      <c r="CR103" s="117"/>
      <c r="CS103" s="119"/>
      <c r="CT103" s="117"/>
      <c r="CU103" s="119"/>
      <c r="CV103" s="117"/>
      <c r="CW103" s="117"/>
      <c r="CX103" s="117"/>
      <c r="CY103" s="117"/>
      <c r="CZ103" s="117"/>
      <c r="DA103" s="117"/>
      <c r="DB103" s="117"/>
      <c r="DC103" s="119"/>
      <c r="DD103" s="117"/>
      <c r="DE103" s="117"/>
      <c r="DF103" s="117"/>
      <c r="DG103" s="117"/>
      <c r="DH103" s="117"/>
      <c r="DI103" s="117"/>
      <c r="DJ103" s="117"/>
      <c r="DK103" s="117"/>
      <c r="DL103" s="117"/>
      <c r="DM103" s="117"/>
      <c r="DN103" s="117"/>
      <c r="DO103" s="117"/>
      <c r="DP103" s="117"/>
      <c r="DQ103" s="117"/>
      <c r="DR103" s="117"/>
      <c r="DS103" s="117"/>
      <c r="DT103" s="117"/>
      <c r="DU103" s="364"/>
      <c r="DV103" s="364"/>
      <c r="DW103" s="364"/>
      <c r="DZ103" s="99">
        <f t="shared" si="8"/>
        <v>3</v>
      </c>
      <c r="EA103" s="6"/>
    </row>
    <row r="104" spans="1:131" ht="47.25" x14ac:dyDescent="0.25">
      <c r="A104" s="520">
        <f t="shared" ref="A104:A107" si="10">+A103</f>
        <v>10496</v>
      </c>
      <c r="B104" s="520" t="str">
        <f t="shared" ref="B104:B107" si="11">+B103</f>
        <v>FD495055</v>
      </c>
      <c r="C104" s="236" t="s">
        <v>143</v>
      </c>
      <c r="D104" s="353" t="s">
        <v>14</v>
      </c>
      <c r="E104" s="353"/>
      <c r="F104" s="353"/>
      <c r="G104" s="342"/>
      <c r="H104" s="342"/>
      <c r="I104" s="342"/>
      <c r="J104" s="342"/>
      <c r="K104" s="342"/>
      <c r="L104" s="342"/>
      <c r="M104" s="342"/>
      <c r="N104" s="342"/>
      <c r="O104" s="342"/>
      <c r="P104" s="342"/>
      <c r="Q104" s="342"/>
      <c r="R104" s="342"/>
      <c r="S104" s="342"/>
      <c r="T104" s="342"/>
      <c r="U104" s="342"/>
      <c r="V104" s="342"/>
      <c r="W104" s="342"/>
      <c r="X104" s="342"/>
      <c r="Y104" s="342"/>
      <c r="Z104" s="342"/>
      <c r="AA104" s="342"/>
      <c r="AB104" s="342"/>
      <c r="AC104" s="342"/>
      <c r="AD104" s="342"/>
      <c r="AE104" s="342"/>
      <c r="AF104" s="342"/>
      <c r="AG104" s="342"/>
      <c r="AH104" s="342"/>
      <c r="AI104" s="342"/>
      <c r="AJ104" s="342"/>
      <c r="AK104" s="342"/>
      <c r="AL104" s="342"/>
      <c r="AM104" s="342"/>
      <c r="AN104" s="342"/>
      <c r="AO104" s="342"/>
      <c r="AP104" s="342"/>
      <c r="AQ104" s="342"/>
      <c r="AR104" s="342"/>
      <c r="AS104" s="342"/>
      <c r="AT104" s="125"/>
      <c r="AU104" s="18"/>
      <c r="AV104" s="18"/>
      <c r="AW104" s="353"/>
      <c r="AX104" s="353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17"/>
      <c r="CI104" s="117"/>
      <c r="CJ104" s="118"/>
      <c r="CK104" s="118"/>
      <c r="CL104" s="118"/>
      <c r="CM104" s="118"/>
      <c r="CN104" s="119" t="s">
        <v>56</v>
      </c>
      <c r="CO104" s="117"/>
      <c r="CP104" s="353"/>
      <c r="CQ104" s="353"/>
      <c r="CR104" s="117"/>
      <c r="CS104" s="119"/>
      <c r="CT104" s="117"/>
      <c r="CU104" s="117"/>
      <c r="CV104" s="117"/>
      <c r="CW104" s="117"/>
      <c r="CX104" s="117"/>
      <c r="CY104" s="117"/>
      <c r="CZ104" s="117"/>
      <c r="DA104" s="117"/>
      <c r="DB104" s="117"/>
      <c r="DC104" s="117"/>
      <c r="DD104" s="117"/>
      <c r="DE104" s="117"/>
      <c r="DF104" s="117"/>
      <c r="DG104" s="117"/>
      <c r="DH104" s="117"/>
      <c r="DI104" s="117"/>
      <c r="DJ104" s="117"/>
      <c r="DK104" s="117"/>
      <c r="DL104" s="117"/>
      <c r="DM104" s="117"/>
      <c r="DN104" s="117"/>
      <c r="DO104" s="117"/>
      <c r="DP104" s="117"/>
      <c r="DQ104" s="117"/>
      <c r="DR104" s="117"/>
      <c r="DS104" s="117"/>
      <c r="DT104" s="117"/>
      <c r="DU104" s="364"/>
      <c r="DV104" s="364"/>
      <c r="DW104" s="364"/>
      <c r="DZ104" s="99">
        <f t="shared" si="8"/>
        <v>3</v>
      </c>
      <c r="EA104" s="6"/>
    </row>
    <row r="105" spans="1:131" ht="47.25" x14ac:dyDescent="0.25">
      <c r="A105" s="520">
        <f t="shared" si="10"/>
        <v>10496</v>
      </c>
      <c r="B105" s="520" t="str">
        <f t="shared" si="11"/>
        <v>FD495055</v>
      </c>
      <c r="C105" s="236" t="s">
        <v>143</v>
      </c>
      <c r="D105" s="353" t="s">
        <v>14</v>
      </c>
      <c r="E105" s="353"/>
      <c r="F105" s="353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342"/>
      <c r="T105" s="342"/>
      <c r="U105" s="342"/>
      <c r="V105" s="342"/>
      <c r="W105" s="342"/>
      <c r="X105" s="342"/>
      <c r="Y105" s="342"/>
      <c r="Z105" s="342"/>
      <c r="AA105" s="342"/>
      <c r="AB105" s="342"/>
      <c r="AC105" s="342"/>
      <c r="AD105" s="342"/>
      <c r="AE105" s="342"/>
      <c r="AF105" s="342"/>
      <c r="AG105" s="342"/>
      <c r="AH105" s="342"/>
      <c r="AI105" s="342"/>
      <c r="AJ105" s="342"/>
      <c r="AK105" s="342"/>
      <c r="AL105" s="342"/>
      <c r="AM105" s="342"/>
      <c r="AN105" s="342"/>
      <c r="AO105" s="342"/>
      <c r="AP105" s="342"/>
      <c r="AQ105" s="342"/>
      <c r="AR105" s="342"/>
      <c r="AS105" s="342"/>
      <c r="AT105" s="125"/>
      <c r="AU105" s="18"/>
      <c r="AV105" s="18"/>
      <c r="AW105" s="353"/>
      <c r="AX105" s="353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17"/>
      <c r="CI105" s="117"/>
      <c r="CJ105" s="118"/>
      <c r="CK105" s="118"/>
      <c r="CL105" s="118"/>
      <c r="CM105" s="118"/>
      <c r="CN105" s="119" t="s">
        <v>56</v>
      </c>
      <c r="CO105" s="117"/>
      <c r="CP105" s="353"/>
      <c r="CQ105" s="353"/>
      <c r="CR105" s="117"/>
      <c r="CS105" s="119"/>
      <c r="CT105" s="117"/>
      <c r="CU105" s="117"/>
      <c r="CV105" s="117"/>
      <c r="CW105" s="117"/>
      <c r="CX105" s="117"/>
      <c r="CY105" s="117"/>
      <c r="CZ105" s="117"/>
      <c r="DA105" s="117"/>
      <c r="DB105" s="117"/>
      <c r="DC105" s="117"/>
      <c r="DD105" s="117"/>
      <c r="DE105" s="117"/>
      <c r="DF105" s="117"/>
      <c r="DG105" s="117"/>
      <c r="DH105" s="117"/>
      <c r="DI105" s="117"/>
      <c r="DJ105" s="117"/>
      <c r="DK105" s="117"/>
      <c r="DL105" s="117"/>
      <c r="DM105" s="117"/>
      <c r="DN105" s="117"/>
      <c r="DO105" s="117"/>
      <c r="DP105" s="117"/>
      <c r="DQ105" s="117"/>
      <c r="DR105" s="117"/>
      <c r="DS105" s="117"/>
      <c r="DT105" s="117"/>
      <c r="DU105" s="364"/>
      <c r="DV105" s="364"/>
      <c r="DW105" s="364"/>
      <c r="DZ105" s="99">
        <f t="shared" si="8"/>
        <v>3</v>
      </c>
      <c r="EA105" s="6"/>
    </row>
    <row r="106" spans="1:131" ht="47.25" x14ac:dyDescent="0.25">
      <c r="A106" s="520">
        <f t="shared" si="10"/>
        <v>10496</v>
      </c>
      <c r="B106" s="520" t="str">
        <f t="shared" si="11"/>
        <v>FD495055</v>
      </c>
      <c r="C106" s="236" t="s">
        <v>143</v>
      </c>
      <c r="D106" s="353" t="s">
        <v>14</v>
      </c>
      <c r="E106" s="353"/>
      <c r="F106" s="353"/>
      <c r="G106" s="342"/>
      <c r="H106" s="342"/>
      <c r="I106" s="342"/>
      <c r="J106" s="342"/>
      <c r="K106" s="342"/>
      <c r="L106" s="342"/>
      <c r="M106" s="342"/>
      <c r="N106" s="342"/>
      <c r="O106" s="342"/>
      <c r="P106" s="342"/>
      <c r="Q106" s="342"/>
      <c r="R106" s="342"/>
      <c r="S106" s="342"/>
      <c r="T106" s="342"/>
      <c r="U106" s="342"/>
      <c r="V106" s="342"/>
      <c r="W106" s="342"/>
      <c r="X106" s="342"/>
      <c r="Y106" s="342"/>
      <c r="Z106" s="342"/>
      <c r="AA106" s="342"/>
      <c r="AB106" s="342"/>
      <c r="AC106" s="342"/>
      <c r="AD106" s="342"/>
      <c r="AE106" s="342"/>
      <c r="AF106" s="342"/>
      <c r="AG106" s="342"/>
      <c r="AH106" s="342"/>
      <c r="AI106" s="342"/>
      <c r="AJ106" s="342"/>
      <c r="AK106" s="342"/>
      <c r="AL106" s="342"/>
      <c r="AM106" s="342"/>
      <c r="AN106" s="342"/>
      <c r="AO106" s="342"/>
      <c r="AP106" s="342"/>
      <c r="AQ106" s="342"/>
      <c r="AR106" s="342"/>
      <c r="AS106" s="342"/>
      <c r="AT106" s="125"/>
      <c r="AU106" s="18"/>
      <c r="AV106" s="18"/>
      <c r="AW106" s="353"/>
      <c r="AX106" s="353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17"/>
      <c r="CI106" s="117"/>
      <c r="CJ106" s="118"/>
      <c r="CK106" s="118"/>
      <c r="CL106" s="118"/>
      <c r="CM106" s="118"/>
      <c r="CN106" s="119" t="s">
        <v>56</v>
      </c>
      <c r="CO106" s="117"/>
      <c r="CP106" s="353"/>
      <c r="CQ106" s="353"/>
      <c r="CR106" s="117"/>
      <c r="CS106" s="119"/>
      <c r="CT106" s="117"/>
      <c r="CU106" s="117"/>
      <c r="CV106" s="117"/>
      <c r="CW106" s="117"/>
      <c r="CX106" s="117"/>
      <c r="CY106" s="117"/>
      <c r="CZ106" s="117"/>
      <c r="DA106" s="117"/>
      <c r="DB106" s="117"/>
      <c r="DC106" s="117"/>
      <c r="DD106" s="117"/>
      <c r="DE106" s="117"/>
      <c r="DF106" s="117"/>
      <c r="DG106" s="117"/>
      <c r="DH106" s="117"/>
      <c r="DI106" s="117"/>
      <c r="DJ106" s="117"/>
      <c r="DK106" s="117"/>
      <c r="DL106" s="117"/>
      <c r="DM106" s="117"/>
      <c r="DN106" s="117"/>
      <c r="DO106" s="117"/>
      <c r="DP106" s="117"/>
      <c r="DQ106" s="117"/>
      <c r="DR106" s="117"/>
      <c r="DS106" s="117"/>
      <c r="DT106" s="117"/>
      <c r="DU106" s="364"/>
      <c r="DV106" s="364"/>
      <c r="DW106" s="364"/>
      <c r="DZ106" s="99">
        <f t="shared" si="8"/>
        <v>3</v>
      </c>
      <c r="EA106" s="6"/>
    </row>
    <row r="107" spans="1:131" ht="47.25" x14ac:dyDescent="0.25">
      <c r="A107" s="520">
        <f t="shared" si="10"/>
        <v>10496</v>
      </c>
      <c r="B107" s="520" t="str">
        <f t="shared" si="11"/>
        <v>FD495055</v>
      </c>
      <c r="C107" s="236" t="s">
        <v>143</v>
      </c>
      <c r="D107" s="353" t="s">
        <v>14</v>
      </c>
      <c r="E107" s="353"/>
      <c r="F107" s="353"/>
      <c r="G107" s="342"/>
      <c r="H107" s="342"/>
      <c r="I107" s="342"/>
      <c r="J107" s="342"/>
      <c r="K107" s="342"/>
      <c r="L107" s="342"/>
      <c r="M107" s="342"/>
      <c r="N107" s="342"/>
      <c r="O107" s="342"/>
      <c r="P107" s="342"/>
      <c r="Q107" s="342"/>
      <c r="R107" s="342"/>
      <c r="S107" s="342"/>
      <c r="T107" s="342"/>
      <c r="U107" s="342"/>
      <c r="V107" s="342"/>
      <c r="W107" s="342"/>
      <c r="X107" s="342"/>
      <c r="Y107" s="342"/>
      <c r="Z107" s="342"/>
      <c r="AA107" s="342"/>
      <c r="AB107" s="342"/>
      <c r="AC107" s="342"/>
      <c r="AD107" s="342"/>
      <c r="AE107" s="342"/>
      <c r="AF107" s="342"/>
      <c r="AG107" s="342"/>
      <c r="AH107" s="342"/>
      <c r="AI107" s="342"/>
      <c r="AJ107" s="342"/>
      <c r="AK107" s="342"/>
      <c r="AL107" s="342"/>
      <c r="AM107" s="342"/>
      <c r="AN107" s="342"/>
      <c r="AO107" s="342"/>
      <c r="AP107" s="342"/>
      <c r="AQ107" s="342"/>
      <c r="AR107" s="342"/>
      <c r="AS107" s="342"/>
      <c r="AT107" s="125"/>
      <c r="AU107" s="18"/>
      <c r="AV107" s="18"/>
      <c r="AW107" s="353"/>
      <c r="AX107" s="353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17"/>
      <c r="CI107" s="117"/>
      <c r="CJ107" s="118"/>
      <c r="CK107" s="118"/>
      <c r="CL107" s="118"/>
      <c r="CM107" s="118"/>
      <c r="CN107" s="119" t="s">
        <v>56</v>
      </c>
      <c r="CO107" s="117"/>
      <c r="CP107" s="353"/>
      <c r="CQ107" s="353"/>
      <c r="CR107" s="117"/>
      <c r="CS107" s="119"/>
      <c r="CT107" s="117"/>
      <c r="CU107" s="117"/>
      <c r="CV107" s="117"/>
      <c r="CW107" s="117"/>
      <c r="CX107" s="117"/>
      <c r="CY107" s="117"/>
      <c r="CZ107" s="117"/>
      <c r="DA107" s="117"/>
      <c r="DB107" s="117"/>
      <c r="DC107" s="117"/>
      <c r="DD107" s="117"/>
      <c r="DE107" s="117"/>
      <c r="DF107" s="117"/>
      <c r="DG107" s="117"/>
      <c r="DH107" s="117"/>
      <c r="DI107" s="117"/>
      <c r="DJ107" s="117"/>
      <c r="DK107" s="117"/>
      <c r="DL107" s="117"/>
      <c r="DM107" s="117"/>
      <c r="DN107" s="117"/>
      <c r="DO107" s="117"/>
      <c r="DP107" s="117"/>
      <c r="DQ107" s="117"/>
      <c r="DR107" s="117"/>
      <c r="DS107" s="117"/>
      <c r="DT107" s="117"/>
      <c r="DU107" s="364"/>
      <c r="DV107" s="364"/>
      <c r="DW107" s="364"/>
      <c r="DZ107" s="99">
        <f t="shared" si="8"/>
        <v>3</v>
      </c>
      <c r="EA107" s="6"/>
    </row>
    <row r="108" spans="1:131" ht="47.25" x14ac:dyDescent="0.25">
      <c r="A108" s="353">
        <f>+A86</f>
        <v>998</v>
      </c>
      <c r="B108" s="353" t="str">
        <f>+B86</f>
        <v>SUSTENTA</v>
      </c>
      <c r="C108" s="236" t="s">
        <v>143</v>
      </c>
      <c r="D108" s="353" t="s">
        <v>14</v>
      </c>
      <c r="E108" s="353"/>
      <c r="F108" s="353"/>
      <c r="G108" s="342"/>
      <c r="H108" s="342"/>
      <c r="I108" s="342"/>
      <c r="J108" s="342"/>
      <c r="K108" s="342"/>
      <c r="L108" s="342"/>
      <c r="M108" s="342"/>
      <c r="N108" s="342"/>
      <c r="O108" s="342"/>
      <c r="P108" s="342"/>
      <c r="Q108" s="342"/>
      <c r="R108" s="342"/>
      <c r="S108" s="342"/>
      <c r="T108" s="342"/>
      <c r="U108" s="342"/>
      <c r="V108" s="342"/>
      <c r="W108" s="342"/>
      <c r="X108" s="342"/>
      <c r="Y108" s="342"/>
      <c r="Z108" s="342"/>
      <c r="AA108" s="342"/>
      <c r="AB108" s="342"/>
      <c r="AC108" s="342"/>
      <c r="AD108" s="342"/>
      <c r="AE108" s="342"/>
      <c r="AF108" s="342"/>
      <c r="AG108" s="342"/>
      <c r="AH108" s="342"/>
      <c r="AI108" s="342"/>
      <c r="AJ108" s="342"/>
      <c r="AK108" s="342"/>
      <c r="AL108" s="342"/>
      <c r="AM108" s="342"/>
      <c r="AN108" s="342"/>
      <c r="AO108" s="342"/>
      <c r="AP108" s="342"/>
      <c r="AQ108" s="342"/>
      <c r="AR108" s="342"/>
      <c r="AS108" s="342"/>
      <c r="AT108" s="18"/>
      <c r="AU108" s="18"/>
      <c r="AV108" s="18"/>
      <c r="AW108" s="353"/>
      <c r="AX108" s="353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19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19"/>
      <c r="CI108" s="117"/>
      <c r="CJ108" s="18"/>
      <c r="CK108" s="117"/>
      <c r="CL108" s="117"/>
      <c r="CM108" s="117"/>
      <c r="CN108" s="353"/>
      <c r="CO108" s="117"/>
      <c r="CP108" s="353"/>
      <c r="CQ108" s="353"/>
      <c r="CR108" s="117"/>
      <c r="CS108" s="117"/>
      <c r="CT108" s="117"/>
      <c r="CU108" s="117"/>
      <c r="CV108" s="524" t="s">
        <v>47</v>
      </c>
      <c r="CW108" s="117"/>
      <c r="CX108" s="118"/>
      <c r="CY108" s="117"/>
      <c r="CZ108" s="117"/>
      <c r="DA108" s="117"/>
      <c r="DB108" s="117"/>
      <c r="DC108" s="117"/>
      <c r="DD108" s="117"/>
      <c r="DE108" s="117"/>
      <c r="DF108" s="117"/>
      <c r="DG108" s="117"/>
      <c r="DH108" s="117"/>
      <c r="DI108" s="117"/>
      <c r="DJ108" s="117"/>
      <c r="DK108" s="117"/>
      <c r="DL108" s="117"/>
      <c r="DM108" s="117"/>
      <c r="DN108" s="117"/>
      <c r="DO108" s="117"/>
      <c r="DP108" s="117"/>
      <c r="DQ108" s="117"/>
      <c r="DR108" s="117"/>
      <c r="DS108" s="117"/>
      <c r="DT108" s="117"/>
      <c r="DU108" s="364"/>
      <c r="DV108" s="364"/>
      <c r="DW108" s="364"/>
      <c r="DZ108" s="99">
        <f t="shared" si="8"/>
        <v>3</v>
      </c>
      <c r="EA108" s="6"/>
    </row>
    <row r="109" spans="1:131" ht="47.25" x14ac:dyDescent="0.25">
      <c r="A109" s="520">
        <f t="shared" ref="A109:B113" si="12">+A108</f>
        <v>998</v>
      </c>
      <c r="B109" s="520" t="str">
        <f t="shared" si="12"/>
        <v>SUSTENTA</v>
      </c>
      <c r="C109" s="236" t="s">
        <v>143</v>
      </c>
      <c r="D109" s="358" t="s">
        <v>14</v>
      </c>
      <c r="E109" s="353"/>
      <c r="F109" s="353"/>
      <c r="G109" s="342"/>
      <c r="H109" s="342"/>
      <c r="I109" s="342"/>
      <c r="J109" s="342"/>
      <c r="K109" s="342"/>
      <c r="L109" s="342"/>
      <c r="M109" s="342"/>
      <c r="N109" s="342"/>
      <c r="O109" s="342"/>
      <c r="P109" s="342"/>
      <c r="Q109" s="342"/>
      <c r="R109" s="342"/>
      <c r="S109" s="342"/>
      <c r="T109" s="342"/>
      <c r="U109" s="342"/>
      <c r="V109" s="342"/>
      <c r="W109" s="342"/>
      <c r="X109" s="342"/>
      <c r="Y109" s="342"/>
      <c r="Z109" s="342"/>
      <c r="AA109" s="342"/>
      <c r="AB109" s="342"/>
      <c r="AC109" s="342"/>
      <c r="AD109" s="342"/>
      <c r="AE109" s="342"/>
      <c r="AF109" s="342"/>
      <c r="AG109" s="342"/>
      <c r="AH109" s="342"/>
      <c r="AI109" s="342"/>
      <c r="AJ109" s="342"/>
      <c r="AK109" s="342"/>
      <c r="AL109" s="342"/>
      <c r="AM109" s="342"/>
      <c r="AN109" s="342"/>
      <c r="AO109" s="342"/>
      <c r="AP109" s="342"/>
      <c r="AQ109" s="342"/>
      <c r="AR109" s="342"/>
      <c r="AS109" s="342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19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19"/>
      <c r="CI109" s="117"/>
      <c r="CJ109" s="342"/>
      <c r="CK109" s="118"/>
      <c r="CL109" s="118"/>
      <c r="CM109" s="353"/>
      <c r="CN109" s="119"/>
      <c r="CO109" s="117"/>
      <c r="CP109" s="117"/>
      <c r="CQ109" s="117"/>
      <c r="CR109" s="117"/>
      <c r="CS109" s="117"/>
      <c r="CT109" s="117"/>
      <c r="CU109" s="117"/>
      <c r="CV109" s="524" t="s">
        <v>47</v>
      </c>
      <c r="CW109" s="117"/>
      <c r="CX109" s="118"/>
      <c r="CY109" s="117"/>
      <c r="CZ109" s="342"/>
      <c r="DA109" s="342"/>
      <c r="DB109" s="117"/>
      <c r="DC109" s="119"/>
      <c r="DD109" s="117"/>
      <c r="DE109" s="117"/>
      <c r="DF109" s="117"/>
      <c r="DG109" s="117"/>
      <c r="DH109" s="117"/>
      <c r="DI109" s="117"/>
      <c r="DJ109" s="117"/>
      <c r="DK109" s="117"/>
      <c r="DL109" s="117"/>
      <c r="DM109" s="117"/>
      <c r="DN109" s="117"/>
      <c r="DO109" s="117"/>
      <c r="DP109" s="117"/>
      <c r="DQ109" s="117"/>
      <c r="DR109" s="117"/>
      <c r="DS109" s="117"/>
      <c r="DT109" s="117"/>
      <c r="DU109" s="364"/>
      <c r="DV109" s="364"/>
      <c r="DW109" s="364"/>
      <c r="DZ109" s="99">
        <f t="shared" si="8"/>
        <v>3</v>
      </c>
      <c r="EA109" s="6"/>
    </row>
    <row r="110" spans="1:131" ht="47.25" x14ac:dyDescent="0.25">
      <c r="A110" s="520">
        <f t="shared" si="12"/>
        <v>998</v>
      </c>
      <c r="B110" s="520" t="str">
        <f t="shared" si="12"/>
        <v>SUSTENTA</v>
      </c>
      <c r="C110" s="236" t="s">
        <v>143</v>
      </c>
      <c r="D110" s="358" t="s">
        <v>14</v>
      </c>
      <c r="E110" s="353"/>
      <c r="F110" s="353"/>
      <c r="G110" s="342"/>
      <c r="H110" s="342"/>
      <c r="I110" s="342"/>
      <c r="J110" s="342"/>
      <c r="K110" s="342"/>
      <c r="L110" s="342"/>
      <c r="M110" s="342"/>
      <c r="N110" s="342"/>
      <c r="O110" s="342"/>
      <c r="P110" s="342"/>
      <c r="Q110" s="342"/>
      <c r="R110" s="342"/>
      <c r="S110" s="342"/>
      <c r="T110" s="342"/>
      <c r="U110" s="342"/>
      <c r="V110" s="342"/>
      <c r="W110" s="342"/>
      <c r="X110" s="342"/>
      <c r="Y110" s="342"/>
      <c r="Z110" s="342"/>
      <c r="AA110" s="342"/>
      <c r="AB110" s="342"/>
      <c r="AC110" s="342"/>
      <c r="AD110" s="342"/>
      <c r="AE110" s="342"/>
      <c r="AF110" s="342"/>
      <c r="AG110" s="342"/>
      <c r="AH110" s="342"/>
      <c r="AI110" s="342"/>
      <c r="AJ110" s="342"/>
      <c r="AK110" s="342"/>
      <c r="AL110" s="342"/>
      <c r="AM110" s="342"/>
      <c r="AN110" s="342"/>
      <c r="AO110" s="342"/>
      <c r="AP110" s="342"/>
      <c r="AQ110" s="342"/>
      <c r="AR110" s="342"/>
      <c r="AS110" s="342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17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17"/>
      <c r="CI110" s="117"/>
      <c r="CJ110" s="18"/>
      <c r="CK110" s="353"/>
      <c r="CL110" s="353"/>
      <c r="CM110" s="353"/>
      <c r="CN110" s="118"/>
      <c r="CO110" s="353"/>
      <c r="CP110" s="117"/>
      <c r="CQ110" s="117"/>
      <c r="CR110" s="117"/>
      <c r="CS110" s="117"/>
      <c r="CT110" s="117"/>
      <c r="CU110" s="117"/>
      <c r="CV110" s="524" t="s">
        <v>47</v>
      </c>
      <c r="CW110" s="117"/>
      <c r="CX110" s="118"/>
      <c r="CY110" s="342"/>
      <c r="CZ110" s="342"/>
      <c r="DA110" s="342"/>
      <c r="DB110" s="117"/>
      <c r="DC110" s="117"/>
      <c r="DD110" s="117"/>
      <c r="DE110" s="117"/>
      <c r="DF110" s="117"/>
      <c r="DG110" s="117"/>
      <c r="DH110" s="117"/>
      <c r="DI110" s="117"/>
      <c r="DJ110" s="117"/>
      <c r="DK110" s="117"/>
      <c r="DL110" s="117"/>
      <c r="DM110" s="117"/>
      <c r="DN110" s="117"/>
      <c r="DO110" s="117"/>
      <c r="DP110" s="117"/>
      <c r="DQ110" s="117"/>
      <c r="DR110" s="117"/>
      <c r="DS110" s="117"/>
      <c r="DT110" s="117"/>
      <c r="DU110" s="364"/>
      <c r="DV110" s="364"/>
      <c r="DW110" s="364"/>
      <c r="DZ110" s="99">
        <f t="shared" si="8"/>
        <v>3</v>
      </c>
      <c r="EA110" s="6"/>
    </row>
    <row r="111" spans="1:131" ht="47.25" x14ac:dyDescent="0.25">
      <c r="A111" s="520">
        <f t="shared" si="12"/>
        <v>998</v>
      </c>
      <c r="B111" s="520" t="str">
        <f t="shared" si="12"/>
        <v>SUSTENTA</v>
      </c>
      <c r="C111" s="236" t="s">
        <v>143</v>
      </c>
      <c r="D111" s="358" t="s">
        <v>14</v>
      </c>
      <c r="E111" s="353"/>
      <c r="F111" s="353"/>
      <c r="G111" s="342"/>
      <c r="H111" s="342"/>
      <c r="I111" s="342"/>
      <c r="J111" s="342"/>
      <c r="K111" s="342"/>
      <c r="L111" s="342"/>
      <c r="M111" s="342"/>
      <c r="N111" s="342"/>
      <c r="O111" s="342"/>
      <c r="P111" s="342"/>
      <c r="Q111" s="342"/>
      <c r="R111" s="342"/>
      <c r="S111" s="342"/>
      <c r="T111" s="342"/>
      <c r="U111" s="342"/>
      <c r="V111" s="342"/>
      <c r="W111" s="342"/>
      <c r="X111" s="342"/>
      <c r="Y111" s="342"/>
      <c r="Z111" s="342"/>
      <c r="AA111" s="342"/>
      <c r="AB111" s="342"/>
      <c r="AC111" s="342"/>
      <c r="AD111" s="342"/>
      <c r="AE111" s="342"/>
      <c r="AF111" s="342"/>
      <c r="AG111" s="342"/>
      <c r="AH111" s="342"/>
      <c r="AI111" s="342"/>
      <c r="AJ111" s="342"/>
      <c r="AK111" s="342"/>
      <c r="AL111" s="342"/>
      <c r="AM111" s="342"/>
      <c r="AN111" s="342"/>
      <c r="AO111" s="342"/>
      <c r="AP111" s="342"/>
      <c r="AQ111" s="342"/>
      <c r="AR111" s="342"/>
      <c r="AS111" s="342"/>
      <c r="AT111" s="353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19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19"/>
      <c r="CI111" s="117"/>
      <c r="CJ111" s="118"/>
      <c r="CK111" s="353"/>
      <c r="CL111" s="353"/>
      <c r="CM111" s="118"/>
      <c r="CN111" s="117"/>
      <c r="CO111" s="353"/>
      <c r="CP111" s="353"/>
      <c r="CQ111" s="353"/>
      <c r="CR111" s="353"/>
      <c r="CS111" s="117"/>
      <c r="CT111" s="117"/>
      <c r="CU111" s="117"/>
      <c r="CV111" s="524" t="s">
        <v>47</v>
      </c>
      <c r="CW111" s="117"/>
      <c r="CX111" s="118"/>
      <c r="CY111" s="342"/>
      <c r="CZ111" s="342"/>
      <c r="DA111" s="342"/>
      <c r="DB111" s="117"/>
      <c r="DC111" s="117"/>
      <c r="DD111" s="117"/>
      <c r="DE111" s="117"/>
      <c r="DF111" s="117"/>
      <c r="DG111" s="117"/>
      <c r="DH111" s="117"/>
      <c r="DI111" s="117"/>
      <c r="DJ111" s="117"/>
      <c r="DK111" s="117"/>
      <c r="DL111" s="117"/>
      <c r="DM111" s="117"/>
      <c r="DN111" s="117"/>
      <c r="DO111" s="117"/>
      <c r="DP111" s="117"/>
      <c r="DQ111" s="117"/>
      <c r="DR111" s="117"/>
      <c r="DS111" s="117"/>
      <c r="DT111" s="117"/>
      <c r="DU111" s="364"/>
      <c r="DV111" s="364"/>
      <c r="DW111" s="364"/>
      <c r="DZ111" s="99">
        <f t="shared" si="8"/>
        <v>3</v>
      </c>
      <c r="EA111" s="365"/>
    </row>
    <row r="112" spans="1:131" ht="47.25" x14ac:dyDescent="0.25">
      <c r="A112" s="520">
        <f t="shared" si="12"/>
        <v>998</v>
      </c>
      <c r="B112" s="520" t="str">
        <f t="shared" si="12"/>
        <v>SUSTENTA</v>
      </c>
      <c r="C112" s="236" t="s">
        <v>143</v>
      </c>
      <c r="D112" s="358" t="s">
        <v>230</v>
      </c>
      <c r="E112" s="520"/>
      <c r="F112" s="520"/>
      <c r="G112" s="517"/>
      <c r="H112" s="517"/>
      <c r="I112" s="517"/>
      <c r="J112" s="517"/>
      <c r="K112" s="517"/>
      <c r="L112" s="517"/>
      <c r="M112" s="517"/>
      <c r="N112" s="517"/>
      <c r="O112" s="517"/>
      <c r="P112" s="517"/>
      <c r="Q112" s="517"/>
      <c r="R112" s="517"/>
      <c r="S112" s="517"/>
      <c r="T112" s="517"/>
      <c r="U112" s="517"/>
      <c r="V112" s="517"/>
      <c r="W112" s="517"/>
      <c r="X112" s="517"/>
      <c r="Y112" s="517"/>
      <c r="Z112" s="517"/>
      <c r="AA112" s="517"/>
      <c r="AB112" s="517"/>
      <c r="AC112" s="517"/>
      <c r="AD112" s="517"/>
      <c r="AE112" s="517"/>
      <c r="AF112" s="517"/>
      <c r="AG112" s="517"/>
      <c r="AH112" s="517"/>
      <c r="AI112" s="517"/>
      <c r="AJ112" s="517"/>
      <c r="AK112" s="517"/>
      <c r="AL112" s="517"/>
      <c r="AM112" s="517"/>
      <c r="AN112" s="517"/>
      <c r="AO112" s="517"/>
      <c r="AP112" s="517"/>
      <c r="AQ112" s="517"/>
      <c r="AR112" s="517"/>
      <c r="AS112" s="517"/>
      <c r="AT112" s="520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19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19"/>
      <c r="CI112" s="117"/>
      <c r="CJ112" s="118"/>
      <c r="CK112" s="520"/>
      <c r="CL112" s="520"/>
      <c r="CM112" s="118"/>
      <c r="CN112" s="117"/>
      <c r="CO112" s="520"/>
      <c r="CP112" s="520"/>
      <c r="CQ112" s="520"/>
      <c r="CR112" s="520"/>
      <c r="CS112" s="117"/>
      <c r="CT112" s="117"/>
      <c r="CU112" s="117"/>
      <c r="CV112" s="524" t="s">
        <v>47</v>
      </c>
      <c r="CW112" s="117"/>
      <c r="CX112" s="118"/>
      <c r="CY112" s="517"/>
      <c r="CZ112" s="517"/>
      <c r="DA112" s="517"/>
      <c r="DB112" s="117"/>
      <c r="DC112" s="117"/>
      <c r="DD112" s="117"/>
      <c r="DE112" s="117"/>
      <c r="DF112" s="117"/>
      <c r="DG112" s="117"/>
      <c r="DH112" s="117"/>
      <c r="DI112" s="117"/>
      <c r="DJ112" s="117"/>
      <c r="DK112" s="117"/>
      <c r="DL112" s="117"/>
      <c r="DM112" s="117"/>
      <c r="DN112" s="117"/>
      <c r="DO112" s="117"/>
      <c r="DP112" s="117"/>
      <c r="DQ112" s="117"/>
      <c r="DR112" s="117"/>
      <c r="DS112" s="117"/>
      <c r="DT112" s="117"/>
      <c r="DU112" s="364"/>
      <c r="DV112" s="364"/>
      <c r="DW112" s="364"/>
      <c r="DZ112" s="99">
        <f t="shared" ref="DZ112:DZ113" si="13">(COUNTA(E112:AY112)+COUNTA(BX112:DT112)+COUNTA(AZ112:BV112))*3</f>
        <v>3</v>
      </c>
    </row>
    <row r="113" spans="1:132" ht="47.25" x14ac:dyDescent="0.25">
      <c r="A113" s="520">
        <f t="shared" si="12"/>
        <v>998</v>
      </c>
      <c r="B113" s="520" t="str">
        <f t="shared" si="12"/>
        <v>SUSTENTA</v>
      </c>
      <c r="C113" s="236" t="s">
        <v>143</v>
      </c>
      <c r="D113" s="358" t="s">
        <v>231</v>
      </c>
      <c r="E113" s="520"/>
      <c r="F113" s="520"/>
      <c r="G113" s="517"/>
      <c r="H113" s="517"/>
      <c r="I113" s="517"/>
      <c r="J113" s="517"/>
      <c r="K113" s="517"/>
      <c r="L113" s="517"/>
      <c r="M113" s="517"/>
      <c r="N113" s="517"/>
      <c r="O113" s="517"/>
      <c r="P113" s="517"/>
      <c r="Q113" s="517"/>
      <c r="R113" s="517"/>
      <c r="S113" s="517"/>
      <c r="T113" s="517"/>
      <c r="U113" s="517"/>
      <c r="V113" s="517"/>
      <c r="W113" s="517"/>
      <c r="X113" s="517"/>
      <c r="Y113" s="517"/>
      <c r="Z113" s="517"/>
      <c r="AA113" s="517"/>
      <c r="AB113" s="517"/>
      <c r="AC113" s="517"/>
      <c r="AD113" s="517"/>
      <c r="AE113" s="517"/>
      <c r="AF113" s="517"/>
      <c r="AG113" s="517"/>
      <c r="AH113" s="517"/>
      <c r="AI113" s="517"/>
      <c r="AJ113" s="517"/>
      <c r="AK113" s="517"/>
      <c r="AL113" s="517"/>
      <c r="AM113" s="517"/>
      <c r="AN113" s="517"/>
      <c r="AO113" s="517"/>
      <c r="AP113" s="517"/>
      <c r="AQ113" s="517"/>
      <c r="AR113" s="517"/>
      <c r="AS113" s="517"/>
      <c r="AT113" s="520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19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19"/>
      <c r="CI113" s="117"/>
      <c r="CJ113" s="118"/>
      <c r="CK113" s="520"/>
      <c r="CL113" s="520"/>
      <c r="CM113" s="118"/>
      <c r="CN113" s="117"/>
      <c r="CO113" s="520"/>
      <c r="CP113" s="520"/>
      <c r="CQ113" s="520"/>
      <c r="CR113" s="520"/>
      <c r="CS113" s="117"/>
      <c r="CT113" s="117"/>
      <c r="CU113" s="117"/>
      <c r="CV113" s="524" t="s">
        <v>47</v>
      </c>
      <c r="CW113" s="117"/>
      <c r="CX113" s="118"/>
      <c r="CY113" s="517"/>
      <c r="CZ113" s="517"/>
      <c r="DA113" s="517"/>
      <c r="DB113" s="117"/>
      <c r="DC113" s="117"/>
      <c r="DD113" s="117"/>
      <c r="DE113" s="117"/>
      <c r="DF113" s="117"/>
      <c r="DG113" s="117"/>
      <c r="DH113" s="117"/>
      <c r="DI113" s="117"/>
      <c r="DJ113" s="117"/>
      <c r="DK113" s="117"/>
      <c r="DL113" s="117"/>
      <c r="DM113" s="117"/>
      <c r="DN113" s="117"/>
      <c r="DO113" s="117"/>
      <c r="DP113" s="117"/>
      <c r="DQ113" s="117"/>
      <c r="DR113" s="117"/>
      <c r="DS113" s="117"/>
      <c r="DT113" s="117"/>
      <c r="DU113" s="364"/>
      <c r="DV113" s="364"/>
      <c r="DW113" s="364"/>
      <c r="DZ113" s="99">
        <f t="shared" si="13"/>
        <v>3</v>
      </c>
    </row>
    <row r="116" spans="1:132" ht="15.75" x14ac:dyDescent="0.25">
      <c r="DZ116" s="534" t="e">
        <f>SUM(DZ92:DZ113)</f>
        <v>#REF!</v>
      </c>
    </row>
    <row r="118" spans="1:132" ht="15.75" x14ac:dyDescent="0.25">
      <c r="DZ118" s="534" t="e">
        <f>+DZ116+DN86+DN72+DN58</f>
        <v>#REF!</v>
      </c>
      <c r="EB118" s="237" t="s">
        <v>238</v>
      </c>
    </row>
  </sheetData>
  <autoFilter ref="A8:D113"/>
  <mergeCells count="37">
    <mergeCell ref="BE91:BX91"/>
    <mergeCell ref="CC91:CD91"/>
    <mergeCell ref="CX91:DT91"/>
    <mergeCell ref="AG6:BB6"/>
    <mergeCell ref="BC6:BW6"/>
    <mergeCell ref="DK6:DK8"/>
    <mergeCell ref="DL6:DL8"/>
    <mergeCell ref="CT76:DJ76"/>
    <mergeCell ref="DB1:DB4"/>
    <mergeCell ref="DE1:DE4"/>
    <mergeCell ref="BX6:CS6"/>
    <mergeCell ref="DM6:DM8"/>
    <mergeCell ref="DK61:DK63"/>
    <mergeCell ref="DL61:DL63"/>
    <mergeCell ref="EB90:EG90"/>
    <mergeCell ref="DK76:DK78"/>
    <mergeCell ref="DL76:DL78"/>
    <mergeCell ref="DM76:DM78"/>
    <mergeCell ref="DM61:DM63"/>
    <mergeCell ref="E76:I76"/>
    <mergeCell ref="J76:AF76"/>
    <mergeCell ref="AG76:BB76"/>
    <mergeCell ref="BC76:BW76"/>
    <mergeCell ref="BX76:CS76"/>
    <mergeCell ref="L91:V91"/>
    <mergeCell ref="W91:AJ91"/>
    <mergeCell ref="E61:I61"/>
    <mergeCell ref="J61:AF61"/>
    <mergeCell ref="AG61:BB61"/>
    <mergeCell ref="AK91:AU91"/>
    <mergeCell ref="AV91:BA91"/>
    <mergeCell ref="E6:I6"/>
    <mergeCell ref="J6:AF6"/>
    <mergeCell ref="CT6:DJ6"/>
    <mergeCell ref="BC61:BW61"/>
    <mergeCell ref="BX61:CS61"/>
    <mergeCell ref="CT61:DJ61"/>
  </mergeCells>
  <pageMargins left="0.77" right="0.15748031496062992" top="0.47244094488188981" bottom="0.62992125984251968" header="0" footer="0"/>
  <pageSetup paperSize="190" scale="51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DR412"/>
  <sheetViews>
    <sheetView showGridLines="0" tabSelected="1" topLeftCell="A127" zoomScale="90" zoomScaleNormal="90" workbookViewId="0">
      <selection activeCell="F79" sqref="F79"/>
    </sheetView>
  </sheetViews>
  <sheetFormatPr baseColWidth="10" defaultColWidth="11.42578125" defaultRowHeight="15.75" x14ac:dyDescent="0.25"/>
  <cols>
    <col min="1" max="1" width="9.140625" style="59" customWidth="1"/>
    <col min="2" max="2" width="13" style="21" customWidth="1"/>
    <col min="3" max="3" width="40.42578125" style="21" customWidth="1"/>
    <col min="4" max="4" width="15.7109375" style="22" bestFit="1" customWidth="1"/>
    <col min="5" max="5" width="6.7109375" style="22" customWidth="1"/>
    <col min="6" max="6" width="10.140625" style="55" bestFit="1" customWidth="1"/>
    <col min="7" max="7" width="8.28515625" style="54" customWidth="1"/>
    <col min="8" max="8" width="7.7109375" style="54" bestFit="1" customWidth="1"/>
    <col min="9" max="9" width="5.42578125" style="54" customWidth="1"/>
    <col min="10" max="10" width="6.7109375" style="54" bestFit="1" customWidth="1"/>
    <col min="11" max="11" width="5.42578125" style="54" customWidth="1"/>
    <col min="12" max="12" width="6.140625" style="54" customWidth="1"/>
    <col min="13" max="13" width="5.7109375" style="54" customWidth="1"/>
    <col min="14" max="16" width="6.7109375" style="54" bestFit="1" customWidth="1"/>
    <col min="17" max="17" width="6.7109375" style="57" customWidth="1"/>
    <col min="18" max="18" width="6.7109375" style="57" bestFit="1" customWidth="1"/>
    <col min="19" max="22" width="6.7109375" style="54" bestFit="1" customWidth="1"/>
    <col min="23" max="23" width="7.5703125" style="54" customWidth="1"/>
    <col min="24" max="24" width="8.5703125" style="54" bestFit="1" customWidth="1"/>
    <col min="25" max="25" width="7.42578125" style="54" customWidth="1"/>
    <col min="26" max="27" width="6.140625" style="54" customWidth="1"/>
    <col min="28" max="28" width="5.42578125" style="54" bestFit="1" customWidth="1"/>
    <col min="29" max="29" width="8.7109375" style="54" bestFit="1" customWidth="1"/>
    <col min="30" max="30" width="6.7109375" style="54" hidden="1" customWidth="1"/>
    <col min="31" max="31" width="9.85546875" style="59" customWidth="1"/>
    <col min="32" max="32" width="9.85546875" style="54" customWidth="1"/>
    <col min="33" max="33" width="10.140625" style="54" customWidth="1"/>
    <col min="34" max="36" width="11.42578125" style="54"/>
    <col min="37" max="37" width="14.28515625" style="54" bestFit="1" customWidth="1"/>
    <col min="38" max="38" width="14.7109375" style="54" bestFit="1" customWidth="1"/>
    <col min="39" max="121" width="11.42578125" style="54"/>
    <col min="122" max="16384" width="11.42578125" style="20"/>
  </cols>
  <sheetData>
    <row r="1" spans="1:122" x14ac:dyDescent="0.25">
      <c r="A1" s="62" t="s">
        <v>19</v>
      </c>
      <c r="B1" s="49"/>
      <c r="C1" s="49"/>
      <c r="F1" s="49"/>
      <c r="G1" s="49"/>
      <c r="H1" s="49"/>
      <c r="I1" s="49"/>
      <c r="J1" s="49"/>
      <c r="K1" s="49"/>
      <c r="L1" s="49"/>
      <c r="M1" s="49"/>
      <c r="N1" s="49"/>
      <c r="O1" s="572"/>
      <c r="P1" s="572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</row>
    <row r="2" spans="1:122" x14ac:dyDescent="0.25">
      <c r="A2" s="62" t="s">
        <v>18</v>
      </c>
      <c r="B2" s="49"/>
      <c r="C2" s="49"/>
      <c r="F2" s="49"/>
      <c r="G2" s="49"/>
      <c r="H2" s="49"/>
      <c r="I2" s="49"/>
      <c r="J2" s="49"/>
      <c r="K2" s="49"/>
      <c r="L2" s="49"/>
      <c r="M2" s="49"/>
      <c r="N2" s="49"/>
      <c r="O2" s="572"/>
      <c r="P2" s="572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</row>
    <row r="3" spans="1:122" x14ac:dyDescent="0.25">
      <c r="A3" s="63"/>
      <c r="B3" s="20"/>
      <c r="C3" s="20"/>
      <c r="D3" s="19"/>
      <c r="E3" s="410"/>
      <c r="F3" s="23"/>
      <c r="G3" s="23"/>
      <c r="H3" s="23"/>
      <c r="I3" s="23"/>
      <c r="J3" s="23"/>
      <c r="K3" s="23"/>
      <c r="L3" s="23"/>
      <c r="M3" s="23"/>
      <c r="N3" s="23"/>
      <c r="O3" s="572"/>
      <c r="P3" s="572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</row>
    <row r="4" spans="1:122" x14ac:dyDescent="0.25">
      <c r="A4" s="62" t="s">
        <v>209</v>
      </c>
      <c r="B4" s="49"/>
      <c r="C4" s="49"/>
      <c r="F4" s="49"/>
      <c r="G4" s="49"/>
      <c r="H4" s="49"/>
      <c r="I4" s="49"/>
      <c r="J4" s="49"/>
      <c r="K4" s="49"/>
      <c r="L4" s="49"/>
      <c r="M4" s="49"/>
      <c r="N4" s="49"/>
      <c r="O4" s="572"/>
      <c r="P4" s="572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</row>
    <row r="5" spans="1:122" ht="16.5" thickBot="1" x14ac:dyDescent="0.3">
      <c r="D5" s="55"/>
      <c r="E5" s="55"/>
      <c r="Q5" s="54"/>
      <c r="R5" s="54"/>
      <c r="AF5" s="20"/>
      <c r="AG5" s="20"/>
      <c r="AH5" s="169"/>
      <c r="AI5" s="169"/>
      <c r="AJ5" s="169"/>
      <c r="AK5" s="169"/>
      <c r="AL5" s="169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</row>
    <row r="6" spans="1:122" ht="21.75" customHeight="1" x14ac:dyDescent="0.2">
      <c r="A6" s="585" t="s">
        <v>240</v>
      </c>
      <c r="B6" s="586"/>
      <c r="C6" s="586"/>
      <c r="D6" s="587"/>
      <c r="E6" s="566" t="s">
        <v>127</v>
      </c>
      <c r="F6" s="541" t="s">
        <v>145</v>
      </c>
      <c r="G6" s="542"/>
      <c r="H6" s="542"/>
      <c r="I6" s="543"/>
      <c r="J6" s="541" t="s">
        <v>146</v>
      </c>
      <c r="K6" s="542"/>
      <c r="L6" s="542"/>
      <c r="M6" s="543"/>
      <c r="N6" s="541" t="s">
        <v>147</v>
      </c>
      <c r="O6" s="542"/>
      <c r="P6" s="542"/>
      <c r="Q6" s="542"/>
      <c r="R6" s="543"/>
      <c r="S6" s="541" t="s">
        <v>148</v>
      </c>
      <c r="T6" s="542"/>
      <c r="U6" s="542"/>
      <c r="V6" s="543"/>
      <c r="W6" s="541" t="s">
        <v>149</v>
      </c>
      <c r="X6" s="542"/>
      <c r="Y6" s="543"/>
      <c r="Z6" s="560">
        <v>42736</v>
      </c>
      <c r="AA6" s="561"/>
      <c r="AB6" s="561"/>
      <c r="AC6" s="562"/>
      <c r="AD6" s="440"/>
      <c r="AE6" s="555" t="s">
        <v>88</v>
      </c>
      <c r="AF6" s="552" t="s">
        <v>89</v>
      </c>
      <c r="AG6" s="550" t="s">
        <v>90</v>
      </c>
      <c r="AH6" s="169"/>
      <c r="AI6" s="169"/>
      <c r="AJ6" s="169"/>
      <c r="AK6" s="169"/>
      <c r="AL6" s="169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</row>
    <row r="7" spans="1:122" ht="21.75" customHeight="1" thickBot="1" x14ac:dyDescent="0.25">
      <c r="A7" s="588"/>
      <c r="B7" s="589"/>
      <c r="C7" s="589"/>
      <c r="D7" s="590"/>
      <c r="E7" s="567"/>
      <c r="F7" s="568"/>
      <c r="G7" s="559"/>
      <c r="H7" s="559"/>
      <c r="I7" s="569"/>
      <c r="J7" s="568"/>
      <c r="K7" s="559"/>
      <c r="L7" s="559"/>
      <c r="M7" s="569"/>
      <c r="N7" s="568"/>
      <c r="O7" s="559"/>
      <c r="P7" s="559"/>
      <c r="Q7" s="559"/>
      <c r="R7" s="569"/>
      <c r="S7" s="568"/>
      <c r="T7" s="559"/>
      <c r="U7" s="559"/>
      <c r="V7" s="569"/>
      <c r="W7" s="568"/>
      <c r="X7" s="559"/>
      <c r="Y7" s="569"/>
      <c r="Z7" s="563"/>
      <c r="AA7" s="564"/>
      <c r="AB7" s="564"/>
      <c r="AC7" s="565"/>
      <c r="AD7" s="441"/>
      <c r="AE7" s="558"/>
      <c r="AF7" s="553"/>
      <c r="AG7" s="537"/>
      <c r="AH7" s="169"/>
      <c r="AI7" s="169"/>
      <c r="AJ7" s="169"/>
      <c r="AK7" s="169"/>
      <c r="AL7" s="169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</row>
    <row r="8" spans="1:122" ht="16.5" thickBot="1" x14ac:dyDescent="0.25">
      <c r="A8" s="163" t="s">
        <v>0</v>
      </c>
      <c r="B8" s="163" t="s">
        <v>13</v>
      </c>
      <c r="C8" s="163" t="s">
        <v>1</v>
      </c>
      <c r="D8" s="193" t="s">
        <v>2</v>
      </c>
      <c r="E8" s="399">
        <v>30</v>
      </c>
      <c r="F8" s="10">
        <v>6</v>
      </c>
      <c r="G8" s="11">
        <f>+F8+7</f>
        <v>13</v>
      </c>
      <c r="H8" s="11">
        <f>+G8+7</f>
        <v>20</v>
      </c>
      <c r="I8" s="7">
        <f>+H8+7</f>
        <v>27</v>
      </c>
      <c r="J8" s="10">
        <v>3</v>
      </c>
      <c r="K8" s="11">
        <f>+J8+7</f>
        <v>10</v>
      </c>
      <c r="L8" s="11">
        <f>+K8+7</f>
        <v>17</v>
      </c>
      <c r="M8" s="7">
        <f>+L8+7</f>
        <v>24</v>
      </c>
      <c r="N8" s="10">
        <v>1</v>
      </c>
      <c r="O8" s="11">
        <f>+N8+7</f>
        <v>8</v>
      </c>
      <c r="P8" s="11">
        <f>+O8+7</f>
        <v>15</v>
      </c>
      <c r="Q8" s="11">
        <f>+P8+7</f>
        <v>22</v>
      </c>
      <c r="R8" s="7">
        <f>+Q8+7</f>
        <v>29</v>
      </c>
      <c r="S8" s="10">
        <v>5</v>
      </c>
      <c r="T8" s="11">
        <f>+S8+7</f>
        <v>12</v>
      </c>
      <c r="U8" s="11">
        <f>+T8+7</f>
        <v>19</v>
      </c>
      <c r="V8" s="7">
        <f>+U8+7</f>
        <v>26</v>
      </c>
      <c r="W8" s="10">
        <v>3</v>
      </c>
      <c r="X8" s="11">
        <f>+W8+7</f>
        <v>10</v>
      </c>
      <c r="Y8" s="7">
        <f>+X8+7</f>
        <v>17</v>
      </c>
      <c r="Z8" s="10">
        <v>7</v>
      </c>
      <c r="AA8" s="11">
        <f>+Z8+7</f>
        <v>14</v>
      </c>
      <c r="AB8" s="11">
        <f>+AA8+7</f>
        <v>21</v>
      </c>
      <c r="AC8" s="12">
        <f>+AB8+7</f>
        <v>28</v>
      </c>
      <c r="AD8" s="400"/>
      <c r="AE8" s="571"/>
      <c r="AF8" s="554"/>
      <c r="AG8" s="551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</row>
    <row r="9" spans="1:122" x14ac:dyDescent="0.2">
      <c r="A9" s="370"/>
      <c r="B9" s="371"/>
      <c r="C9" s="371"/>
      <c r="D9" s="371"/>
      <c r="E9" s="389" t="s">
        <v>210</v>
      </c>
      <c r="F9" s="402"/>
      <c r="G9" s="402"/>
      <c r="H9" s="402"/>
      <c r="I9" s="402"/>
      <c r="J9" s="402"/>
      <c r="K9" s="445"/>
      <c r="L9" s="492" t="s">
        <v>210</v>
      </c>
      <c r="M9" s="445"/>
      <c r="N9" s="493"/>
      <c r="O9" s="493" t="s">
        <v>210</v>
      </c>
      <c r="P9" s="493"/>
      <c r="Q9" s="402"/>
      <c r="R9" s="445"/>
      <c r="S9" s="492" t="s">
        <v>210</v>
      </c>
      <c r="T9" s="445"/>
      <c r="U9" s="493"/>
      <c r="V9" s="493" t="s">
        <v>210</v>
      </c>
      <c r="W9" s="493"/>
      <c r="X9" s="387" t="s">
        <v>210</v>
      </c>
      <c r="Y9" s="402"/>
      <c r="Z9" s="402"/>
      <c r="AA9" s="402"/>
      <c r="AB9" s="387" t="s">
        <v>210</v>
      </c>
      <c r="AC9" s="402"/>
      <c r="AD9" s="402"/>
      <c r="AE9" s="402"/>
      <c r="AF9" s="166"/>
      <c r="AG9" s="403"/>
      <c r="AH9" s="404"/>
      <c r="AI9" s="404"/>
      <c r="AJ9" s="404"/>
      <c r="AK9" s="404"/>
      <c r="AL9" s="404"/>
      <c r="AM9" s="404"/>
      <c r="AN9" s="404"/>
      <c r="AO9" s="404"/>
      <c r="AP9" s="404"/>
      <c r="AQ9" s="404"/>
      <c r="AR9" s="404"/>
      <c r="AS9" s="404"/>
      <c r="AT9" s="404"/>
      <c r="AU9" s="404"/>
      <c r="AV9" s="404"/>
      <c r="AW9" s="404"/>
      <c r="AX9" s="404"/>
      <c r="AY9" s="448"/>
      <c r="AZ9" s="448"/>
      <c r="BA9" s="448"/>
      <c r="BB9" s="448"/>
      <c r="BC9" s="448"/>
      <c r="BD9" s="404"/>
      <c r="BE9" s="404"/>
      <c r="BF9" s="404"/>
      <c r="BG9" s="404"/>
      <c r="BH9" s="404"/>
      <c r="BI9" s="404"/>
      <c r="BJ9" s="404"/>
      <c r="BK9" s="404"/>
      <c r="BL9" s="404"/>
      <c r="BM9" s="404"/>
      <c r="BN9" s="404"/>
      <c r="BO9" s="404"/>
      <c r="BP9" s="404"/>
      <c r="BQ9" s="404"/>
      <c r="BR9" s="404"/>
      <c r="BS9" s="404"/>
      <c r="BT9" s="404"/>
      <c r="BU9" s="404"/>
      <c r="BV9" s="404"/>
      <c r="BW9" s="404"/>
      <c r="BX9" s="447"/>
      <c r="BY9" s="447"/>
      <c r="BZ9" s="449" t="s">
        <v>190</v>
      </c>
      <c r="CA9" s="447"/>
      <c r="CB9" s="447"/>
      <c r="CC9" s="404"/>
      <c r="CD9" s="404"/>
      <c r="CE9" s="404"/>
      <c r="CF9" s="404"/>
      <c r="CG9" s="404"/>
      <c r="CH9" s="404"/>
      <c r="CI9" s="447"/>
      <c r="CJ9" s="447"/>
      <c r="CK9" s="447"/>
      <c r="CL9" s="447"/>
      <c r="CM9" s="449"/>
      <c r="CN9" s="447"/>
      <c r="CO9" s="447"/>
      <c r="CP9" s="447"/>
      <c r="CQ9" s="447"/>
      <c r="CR9" s="450"/>
      <c r="CS9" s="450"/>
      <c r="CT9" s="450"/>
      <c r="CU9" s="450"/>
      <c r="CV9" s="450"/>
      <c r="CW9" s="404"/>
      <c r="CX9" s="404"/>
      <c r="CY9" s="404"/>
      <c r="CZ9" s="404"/>
      <c r="DA9" s="404"/>
      <c r="DB9" s="448"/>
      <c r="DC9" s="448"/>
      <c r="DD9" s="448"/>
      <c r="DE9" s="448"/>
      <c r="DF9" s="448"/>
      <c r="DG9" s="448"/>
      <c r="DH9" s="448"/>
      <c r="DI9" s="448"/>
      <c r="DJ9" s="448"/>
      <c r="DK9" s="448"/>
      <c r="DL9" s="451"/>
      <c r="DM9" s="452"/>
      <c r="DN9" s="452"/>
      <c r="DO9" s="169"/>
      <c r="DP9" s="169"/>
      <c r="DQ9" s="169"/>
      <c r="DR9" s="169"/>
    </row>
    <row r="10" spans="1:122" ht="16.5" thickBot="1" x14ac:dyDescent="0.25">
      <c r="A10" s="378"/>
      <c r="B10" s="379"/>
      <c r="C10" s="379" t="s">
        <v>184</v>
      </c>
      <c r="D10" s="379"/>
      <c r="E10" s="442"/>
      <c r="F10" s="381" t="s">
        <v>210</v>
      </c>
      <c r="G10" s="442"/>
      <c r="H10" s="443"/>
      <c r="I10" s="381" t="s">
        <v>210</v>
      </c>
      <c r="J10" s="442"/>
      <c r="K10" s="442"/>
      <c r="L10" s="442"/>
      <c r="M10" s="442"/>
      <c r="N10" s="442"/>
      <c r="O10" s="444"/>
      <c r="P10" s="442"/>
      <c r="Q10" s="442"/>
      <c r="R10" s="446" t="s">
        <v>210</v>
      </c>
      <c r="S10" s="381"/>
      <c r="T10" s="494"/>
      <c r="U10" s="495" t="s">
        <v>210</v>
      </c>
      <c r="V10" s="494"/>
      <c r="W10" s="381" t="s">
        <v>210</v>
      </c>
      <c r="X10" s="496" t="s">
        <v>210</v>
      </c>
      <c r="Y10" s="405"/>
      <c r="Z10" s="442"/>
      <c r="AA10" s="442"/>
      <c r="AB10" s="442"/>
      <c r="AC10" s="442"/>
      <c r="AD10" s="442"/>
      <c r="AE10" s="405"/>
      <c r="AF10" s="405"/>
      <c r="AG10" s="413"/>
      <c r="AH10" s="404"/>
      <c r="AI10" s="404"/>
      <c r="AJ10" s="404"/>
      <c r="AK10" s="404"/>
      <c r="AL10" s="404"/>
      <c r="AM10" s="404"/>
      <c r="AN10" s="404"/>
      <c r="AO10" s="453"/>
      <c r="AP10" s="447"/>
      <c r="AQ10" s="447"/>
      <c r="AR10" s="447"/>
      <c r="AS10" s="447" t="s">
        <v>188</v>
      </c>
      <c r="AT10" s="447"/>
      <c r="AU10" s="447"/>
      <c r="AV10" s="447"/>
      <c r="AW10" s="447"/>
      <c r="AX10" s="447"/>
      <c r="AY10" s="404"/>
      <c r="AZ10" s="404"/>
      <c r="BA10" s="404"/>
      <c r="BB10" s="404"/>
      <c r="BC10" s="404"/>
      <c r="BD10" s="404"/>
      <c r="BE10" s="404"/>
      <c r="BF10" s="404"/>
      <c r="BG10" s="404"/>
      <c r="BH10" s="450"/>
      <c r="BI10" s="404"/>
      <c r="BJ10" s="404"/>
      <c r="BK10" s="404"/>
      <c r="BL10" s="404"/>
      <c r="BM10" s="404"/>
      <c r="BN10" s="404"/>
      <c r="BO10" s="404"/>
      <c r="BP10" s="404"/>
      <c r="BQ10" s="404"/>
      <c r="BR10" s="404"/>
      <c r="BS10" s="404"/>
      <c r="BT10" s="404"/>
      <c r="BU10" s="404"/>
      <c r="BV10" s="404"/>
      <c r="BW10" s="404"/>
      <c r="BX10" s="447"/>
      <c r="BY10" s="447"/>
      <c r="BZ10" s="447"/>
      <c r="CA10" s="447"/>
      <c r="CB10" s="447" t="s">
        <v>187</v>
      </c>
      <c r="CC10" s="447"/>
      <c r="CD10" s="447"/>
      <c r="CE10" s="447"/>
      <c r="CF10" s="447"/>
      <c r="CG10" s="447"/>
      <c r="CH10" s="404"/>
      <c r="CI10" s="404"/>
      <c r="CJ10" s="404"/>
      <c r="CK10" s="404"/>
      <c r="CL10" s="404"/>
      <c r="CM10" s="450"/>
      <c r="CN10" s="450"/>
      <c r="CO10" s="450"/>
      <c r="CP10" s="450"/>
      <c r="CQ10" s="450"/>
      <c r="CR10" s="447"/>
      <c r="CS10" s="447"/>
      <c r="CT10" s="447"/>
      <c r="CU10" s="447"/>
      <c r="CV10" s="447"/>
      <c r="CW10" s="447"/>
      <c r="CX10" s="447"/>
      <c r="CY10" s="447"/>
      <c r="CZ10" s="447"/>
      <c r="DA10" s="447"/>
      <c r="DB10" s="418"/>
      <c r="DC10" s="404"/>
      <c r="DD10" s="404"/>
      <c r="DE10" s="404"/>
      <c r="DF10" s="404"/>
      <c r="DG10" s="404"/>
      <c r="DH10" s="404"/>
      <c r="DI10" s="404"/>
      <c r="DJ10" s="404"/>
      <c r="DK10" s="404"/>
      <c r="DL10" s="451"/>
      <c r="DM10" s="452"/>
      <c r="DN10" s="452"/>
      <c r="DO10" s="169"/>
      <c r="DP10" s="169"/>
      <c r="DQ10" s="169"/>
      <c r="DR10" s="169"/>
    </row>
    <row r="11" spans="1:122" ht="15.75" customHeight="1" x14ac:dyDescent="0.2">
      <c r="A11" s="151">
        <v>1495</v>
      </c>
      <c r="B11" s="151" t="s">
        <v>63</v>
      </c>
      <c r="C11" s="454" t="s">
        <v>64</v>
      </c>
      <c r="D11" s="85" t="s">
        <v>153</v>
      </c>
      <c r="E11" s="457" t="s">
        <v>77</v>
      </c>
      <c r="F11" s="32" t="s">
        <v>172</v>
      </c>
      <c r="G11" s="33"/>
      <c r="H11" s="33" t="s">
        <v>4</v>
      </c>
      <c r="I11" s="80"/>
      <c r="J11" s="32" t="s">
        <v>6</v>
      </c>
      <c r="K11" s="33"/>
      <c r="L11" s="33" t="s">
        <v>8</v>
      </c>
      <c r="M11" s="80"/>
      <c r="N11" s="32" t="s">
        <v>9</v>
      </c>
      <c r="O11" s="33"/>
      <c r="P11" s="33" t="s">
        <v>10</v>
      </c>
      <c r="Q11" s="33"/>
      <c r="R11" s="80" t="s">
        <v>12</v>
      </c>
      <c r="S11" s="32"/>
      <c r="T11" s="33" t="s">
        <v>78</v>
      </c>
      <c r="U11" s="33"/>
      <c r="V11" s="80"/>
      <c r="W11" s="463" t="s">
        <v>104</v>
      </c>
      <c r="X11" s="182" t="s">
        <v>27</v>
      </c>
      <c r="Y11" s="224"/>
      <c r="Z11" s="211"/>
      <c r="AA11" s="212"/>
      <c r="AB11" s="212"/>
      <c r="AC11" s="195"/>
      <c r="AD11" s="460"/>
      <c r="AE11" s="328">
        <f>(COUNTA(F11:V11)*3)</f>
        <v>24</v>
      </c>
      <c r="AF11" s="144">
        <v>24</v>
      </c>
      <c r="AG11" s="151">
        <f>SUM(AE11:AF11)</f>
        <v>48</v>
      </c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  <c r="DL11" s="169"/>
      <c r="DM11" s="169"/>
      <c r="DN11" s="169"/>
      <c r="DO11" s="169"/>
      <c r="DP11" s="169"/>
      <c r="DQ11" s="169"/>
      <c r="DR11" s="169"/>
    </row>
    <row r="12" spans="1:122" x14ac:dyDescent="0.2">
      <c r="A12" s="152">
        <v>1495</v>
      </c>
      <c r="B12" s="152" t="s">
        <v>65</v>
      </c>
      <c r="C12" s="53" t="s">
        <v>66</v>
      </c>
      <c r="D12" s="86" t="s">
        <v>154</v>
      </c>
      <c r="E12" s="458" t="s">
        <v>77</v>
      </c>
      <c r="F12" s="34" t="s">
        <v>172</v>
      </c>
      <c r="G12" s="35"/>
      <c r="H12" s="35" t="s">
        <v>4</v>
      </c>
      <c r="I12" s="78"/>
      <c r="J12" s="34" t="s">
        <v>6</v>
      </c>
      <c r="K12" s="35"/>
      <c r="L12" s="35" t="s">
        <v>8</v>
      </c>
      <c r="M12" s="78"/>
      <c r="N12" s="34" t="s">
        <v>9</v>
      </c>
      <c r="O12" s="35"/>
      <c r="P12" s="35" t="s">
        <v>10</v>
      </c>
      <c r="Q12" s="35"/>
      <c r="R12" s="78" t="s">
        <v>12</v>
      </c>
      <c r="S12" s="194"/>
      <c r="T12" s="35" t="s">
        <v>78</v>
      </c>
      <c r="U12" s="35"/>
      <c r="V12" s="78"/>
      <c r="W12" s="464" t="s">
        <v>104</v>
      </c>
      <c r="X12" s="180" t="s">
        <v>27</v>
      </c>
      <c r="Y12" s="221"/>
      <c r="Z12" s="213"/>
      <c r="AA12" s="178"/>
      <c r="AB12" s="178"/>
      <c r="AC12" s="181"/>
      <c r="AD12" s="461"/>
      <c r="AE12" s="329">
        <f t="shared" ref="AE12:AE13" si="0">(COUNTA(F12:V12)*3)</f>
        <v>24</v>
      </c>
      <c r="AF12" s="145">
        <v>24</v>
      </c>
      <c r="AG12" s="152">
        <f t="shared" ref="AG12:AG17" si="1">SUM(AE12:AF12)</f>
        <v>48</v>
      </c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  <c r="DP12" s="169"/>
      <c r="DQ12" s="169"/>
      <c r="DR12" s="169"/>
    </row>
    <row r="13" spans="1:122" x14ac:dyDescent="0.2">
      <c r="A13" s="152">
        <v>1495</v>
      </c>
      <c r="B13" s="152" t="s">
        <v>67</v>
      </c>
      <c r="C13" s="53" t="s">
        <v>68</v>
      </c>
      <c r="D13" s="86" t="s">
        <v>11</v>
      </c>
      <c r="E13" s="458" t="s">
        <v>77</v>
      </c>
      <c r="F13" s="34" t="s">
        <v>172</v>
      </c>
      <c r="G13" s="35"/>
      <c r="H13" s="35" t="s">
        <v>4</v>
      </c>
      <c r="I13" s="78"/>
      <c r="J13" s="34" t="s">
        <v>6</v>
      </c>
      <c r="K13" s="35"/>
      <c r="L13" s="35" t="s">
        <v>8</v>
      </c>
      <c r="M13" s="78"/>
      <c r="N13" s="34" t="s">
        <v>9</v>
      </c>
      <c r="O13" s="35"/>
      <c r="P13" s="35" t="s">
        <v>10</v>
      </c>
      <c r="Q13" s="35"/>
      <c r="R13" s="78" t="s">
        <v>12</v>
      </c>
      <c r="S13" s="194"/>
      <c r="T13" s="35" t="s">
        <v>78</v>
      </c>
      <c r="U13" s="35"/>
      <c r="V13" s="78"/>
      <c r="W13" s="464" t="s">
        <v>104</v>
      </c>
      <c r="X13" s="180" t="s">
        <v>27</v>
      </c>
      <c r="Y13" s="221"/>
      <c r="Z13" s="213"/>
      <c r="AA13" s="178"/>
      <c r="AB13" s="178"/>
      <c r="AC13" s="181"/>
      <c r="AD13" s="461"/>
      <c r="AE13" s="329">
        <f t="shared" si="0"/>
        <v>24</v>
      </c>
      <c r="AF13" s="145">
        <v>24</v>
      </c>
      <c r="AG13" s="152">
        <f t="shared" si="1"/>
        <v>48</v>
      </c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  <c r="DL13" s="169"/>
      <c r="DM13" s="169"/>
      <c r="DN13" s="169"/>
      <c r="DO13" s="169"/>
      <c r="DP13" s="169"/>
      <c r="DQ13" s="169"/>
      <c r="DR13" s="169"/>
    </row>
    <row r="14" spans="1:122" x14ac:dyDescent="0.2">
      <c r="A14" s="152">
        <v>1495</v>
      </c>
      <c r="B14" s="152" t="s">
        <v>69</v>
      </c>
      <c r="C14" s="53" t="s">
        <v>70</v>
      </c>
      <c r="D14" s="86" t="s">
        <v>155</v>
      </c>
      <c r="E14" s="458" t="s">
        <v>77</v>
      </c>
      <c r="F14" s="34"/>
      <c r="G14" s="35" t="s">
        <v>172</v>
      </c>
      <c r="H14" s="35"/>
      <c r="I14" s="78" t="s">
        <v>4</v>
      </c>
      <c r="J14" s="34"/>
      <c r="K14" s="35" t="s">
        <v>6</v>
      </c>
      <c r="L14" s="35"/>
      <c r="M14" s="78" t="s">
        <v>8</v>
      </c>
      <c r="N14" s="34"/>
      <c r="O14" s="35" t="s">
        <v>9</v>
      </c>
      <c r="P14" s="35"/>
      <c r="Q14" s="35" t="s">
        <v>10</v>
      </c>
      <c r="R14" s="78"/>
      <c r="S14" s="34" t="s">
        <v>12</v>
      </c>
      <c r="T14" s="35"/>
      <c r="U14" s="35" t="s">
        <v>78</v>
      </c>
      <c r="V14" s="78"/>
      <c r="W14" s="464" t="s">
        <v>104</v>
      </c>
      <c r="X14" s="208" t="s">
        <v>27</v>
      </c>
      <c r="Y14" s="221"/>
      <c r="Z14" s="213"/>
      <c r="AA14" s="178"/>
      <c r="AB14" s="178"/>
      <c r="AC14" s="181"/>
      <c r="AD14" s="461"/>
      <c r="AE14" s="329">
        <f>(COUNTA(F14:V14)*2)</f>
        <v>16</v>
      </c>
      <c r="AF14" s="145">
        <v>22</v>
      </c>
      <c r="AG14" s="152">
        <f t="shared" si="1"/>
        <v>38</v>
      </c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  <c r="DL14" s="169"/>
      <c r="DM14" s="169"/>
      <c r="DN14" s="169"/>
      <c r="DO14" s="169"/>
      <c r="DP14" s="169"/>
      <c r="DQ14" s="169"/>
      <c r="DR14" s="169"/>
    </row>
    <row r="15" spans="1:122" x14ac:dyDescent="0.2">
      <c r="A15" s="152">
        <v>1495</v>
      </c>
      <c r="B15" s="152" t="s">
        <v>71</v>
      </c>
      <c r="C15" s="53" t="s">
        <v>72</v>
      </c>
      <c r="D15" s="86" t="s">
        <v>156</v>
      </c>
      <c r="E15" s="458" t="s">
        <v>77</v>
      </c>
      <c r="F15" s="34"/>
      <c r="G15" s="35" t="s">
        <v>172</v>
      </c>
      <c r="H15" s="35"/>
      <c r="I15" s="78" t="s">
        <v>183</v>
      </c>
      <c r="J15" s="34"/>
      <c r="K15" s="35" t="s">
        <v>4</v>
      </c>
      <c r="L15" s="35"/>
      <c r="M15" s="78" t="s">
        <v>6</v>
      </c>
      <c r="N15" s="34"/>
      <c r="O15" s="35" t="s">
        <v>8</v>
      </c>
      <c r="P15" s="35"/>
      <c r="Q15" s="35" t="s">
        <v>9</v>
      </c>
      <c r="R15" s="78"/>
      <c r="S15" s="34" t="s">
        <v>10</v>
      </c>
      <c r="T15" s="35"/>
      <c r="U15" s="35" t="s">
        <v>12</v>
      </c>
      <c r="V15" s="78" t="s">
        <v>78</v>
      </c>
      <c r="W15" s="464" t="s">
        <v>104</v>
      </c>
      <c r="X15" s="208" t="s">
        <v>27</v>
      </c>
      <c r="Y15" s="221"/>
      <c r="Z15" s="213"/>
      <c r="AA15" s="178"/>
      <c r="AB15" s="178"/>
      <c r="AC15" s="181"/>
      <c r="AD15" s="461"/>
      <c r="AE15" s="329">
        <f>(COUNTA(F15:V15)*2)</f>
        <v>18</v>
      </c>
      <c r="AF15" s="145">
        <v>22</v>
      </c>
      <c r="AG15" s="152">
        <f t="shared" si="1"/>
        <v>40</v>
      </c>
      <c r="AH15" s="20"/>
      <c r="AI15" s="20"/>
      <c r="AJ15" s="20"/>
      <c r="AK15" s="20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  <c r="DL15" s="169"/>
      <c r="DM15" s="169"/>
      <c r="DN15" s="169"/>
      <c r="DO15" s="169"/>
      <c r="DP15" s="169"/>
      <c r="DQ15" s="169"/>
      <c r="DR15" s="169"/>
    </row>
    <row r="16" spans="1:122" x14ac:dyDescent="0.2">
      <c r="A16" s="152">
        <v>1495</v>
      </c>
      <c r="B16" s="152" t="s">
        <v>73</v>
      </c>
      <c r="C16" s="53" t="s">
        <v>74</v>
      </c>
      <c r="D16" s="86" t="s">
        <v>157</v>
      </c>
      <c r="E16" s="458" t="s">
        <v>77</v>
      </c>
      <c r="F16" s="34"/>
      <c r="G16" s="35" t="s">
        <v>172</v>
      </c>
      <c r="H16" s="35"/>
      <c r="I16" s="78" t="s">
        <v>4</v>
      </c>
      <c r="J16" s="34"/>
      <c r="K16" s="35" t="s">
        <v>6</v>
      </c>
      <c r="L16" s="35"/>
      <c r="M16" s="78" t="s">
        <v>8</v>
      </c>
      <c r="N16" s="34"/>
      <c r="O16" s="35" t="s">
        <v>9</v>
      </c>
      <c r="P16" s="35"/>
      <c r="Q16" s="35" t="s">
        <v>10</v>
      </c>
      <c r="R16" s="78"/>
      <c r="S16" s="34" t="s">
        <v>12</v>
      </c>
      <c r="T16" s="35"/>
      <c r="U16" s="35" t="s">
        <v>78</v>
      </c>
      <c r="V16" s="78"/>
      <c r="W16" s="464" t="s">
        <v>104</v>
      </c>
      <c r="X16" s="208" t="s">
        <v>27</v>
      </c>
      <c r="Y16" s="221"/>
      <c r="Z16" s="213"/>
      <c r="AA16" s="178"/>
      <c r="AB16" s="178"/>
      <c r="AC16" s="181"/>
      <c r="AD16" s="461"/>
      <c r="AE16" s="329">
        <f>(COUNTA(F16:V16)*2)</f>
        <v>16</v>
      </c>
      <c r="AF16" s="145">
        <v>22</v>
      </c>
      <c r="AG16" s="152">
        <f t="shared" si="1"/>
        <v>38</v>
      </c>
      <c r="AH16" s="20"/>
      <c r="AI16" s="20"/>
      <c r="AJ16" s="20"/>
      <c r="AK16" s="20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M16" s="169"/>
      <c r="DN16" s="169"/>
      <c r="DO16" s="169"/>
      <c r="DP16" s="169"/>
      <c r="DQ16" s="169"/>
      <c r="DR16" s="169"/>
    </row>
    <row r="17" spans="1:121" ht="16.5" thickBot="1" x14ac:dyDescent="0.25">
      <c r="A17" s="141">
        <v>1495</v>
      </c>
      <c r="B17" s="141" t="s">
        <v>13</v>
      </c>
      <c r="C17" s="303" t="s">
        <v>150</v>
      </c>
      <c r="D17" s="202" t="s">
        <v>171</v>
      </c>
      <c r="E17" s="467" t="s">
        <v>77</v>
      </c>
      <c r="F17" s="133"/>
      <c r="G17" s="124"/>
      <c r="H17" s="124"/>
      <c r="I17" s="325" t="s">
        <v>151</v>
      </c>
      <c r="J17" s="326"/>
      <c r="K17" s="327" t="s">
        <v>151</v>
      </c>
      <c r="L17" s="327"/>
      <c r="M17" s="325"/>
      <c r="N17" s="326"/>
      <c r="O17" s="327" t="s">
        <v>151</v>
      </c>
      <c r="P17" s="327"/>
      <c r="Q17" s="327" t="s">
        <v>151</v>
      </c>
      <c r="R17" s="325"/>
      <c r="S17" s="326" t="s">
        <v>151</v>
      </c>
      <c r="T17" s="327"/>
      <c r="U17" s="327"/>
      <c r="V17" s="325"/>
      <c r="W17" s="471" t="s">
        <v>104</v>
      </c>
      <c r="X17" s="187" t="s">
        <v>27</v>
      </c>
      <c r="Y17" s="225"/>
      <c r="Z17" s="223"/>
      <c r="AA17" s="220"/>
      <c r="AB17" s="220"/>
      <c r="AC17" s="207"/>
      <c r="AD17" s="462"/>
      <c r="AE17" s="330">
        <v>0</v>
      </c>
      <c r="AF17" s="146">
        <v>0</v>
      </c>
      <c r="AG17" s="153">
        <f t="shared" si="1"/>
        <v>0</v>
      </c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</row>
    <row r="18" spans="1:121" s="169" customFormat="1" x14ac:dyDescent="0.2">
      <c r="A18" s="151" t="s">
        <v>126</v>
      </c>
      <c r="B18" s="151" t="s">
        <v>63</v>
      </c>
      <c r="C18" s="52" t="s">
        <v>64</v>
      </c>
      <c r="D18" s="85" t="s">
        <v>153</v>
      </c>
      <c r="E18" s="468"/>
      <c r="F18" s="291"/>
      <c r="G18" s="253"/>
      <c r="H18" s="455" t="s">
        <v>77</v>
      </c>
      <c r="I18" s="80" t="s">
        <v>172</v>
      </c>
      <c r="J18" s="226"/>
      <c r="K18" s="33" t="s">
        <v>4</v>
      </c>
      <c r="L18" s="33"/>
      <c r="M18" s="80" t="s">
        <v>6</v>
      </c>
      <c r="N18" s="32"/>
      <c r="O18" s="33" t="s">
        <v>8</v>
      </c>
      <c r="P18" s="33"/>
      <c r="Q18" s="33" t="s">
        <v>9</v>
      </c>
      <c r="R18" s="80"/>
      <c r="S18" s="32" t="s">
        <v>10</v>
      </c>
      <c r="T18" s="33"/>
      <c r="U18" s="33" t="s">
        <v>12</v>
      </c>
      <c r="V18" s="80"/>
      <c r="W18" s="32" t="s">
        <v>78</v>
      </c>
      <c r="X18" s="33"/>
      <c r="Y18" s="80"/>
      <c r="Z18" s="32"/>
      <c r="AA18" s="33"/>
      <c r="AB18" s="33"/>
      <c r="AC18" s="478"/>
      <c r="AD18" s="479"/>
      <c r="AE18" s="328">
        <f>(COUNTA(I18:Y18)*3)</f>
        <v>24</v>
      </c>
      <c r="AF18" s="144">
        <v>24</v>
      </c>
      <c r="AG18" s="151">
        <f t="shared" ref="AG18:AG23" si="2">SUM(AE18:AF18)</f>
        <v>48</v>
      </c>
      <c r="AH18" s="190"/>
    </row>
    <row r="19" spans="1:121" s="169" customFormat="1" x14ac:dyDescent="0.2">
      <c r="A19" s="152" t="s">
        <v>126</v>
      </c>
      <c r="B19" s="152" t="s">
        <v>65</v>
      </c>
      <c r="C19" s="53" t="s">
        <v>66</v>
      </c>
      <c r="D19" s="86" t="s">
        <v>154</v>
      </c>
      <c r="E19" s="469"/>
      <c r="F19" s="288"/>
      <c r="G19" s="254"/>
      <c r="H19" s="456" t="s">
        <v>77</v>
      </c>
      <c r="I19" s="78" t="s">
        <v>172</v>
      </c>
      <c r="J19" s="301"/>
      <c r="K19" s="35" t="s">
        <v>4</v>
      </c>
      <c r="L19" s="35"/>
      <c r="M19" s="78" t="s">
        <v>6</v>
      </c>
      <c r="N19" s="34"/>
      <c r="O19" s="35" t="s">
        <v>8</v>
      </c>
      <c r="P19" s="35"/>
      <c r="Q19" s="35" t="s">
        <v>9</v>
      </c>
      <c r="R19" s="78"/>
      <c r="S19" s="34" t="s">
        <v>10</v>
      </c>
      <c r="T19" s="61"/>
      <c r="U19" s="35" t="s">
        <v>12</v>
      </c>
      <c r="V19" s="78"/>
      <c r="W19" s="34" t="s">
        <v>78</v>
      </c>
      <c r="X19" s="35"/>
      <c r="Y19" s="78"/>
      <c r="Z19" s="34"/>
      <c r="AA19" s="35"/>
      <c r="AB19" s="35"/>
      <c r="AC19" s="480"/>
      <c r="AD19" s="481"/>
      <c r="AE19" s="329">
        <f>(COUNTA(I19:Z19)*3)</f>
        <v>24</v>
      </c>
      <c r="AF19" s="145">
        <v>24</v>
      </c>
      <c r="AG19" s="152">
        <f t="shared" si="2"/>
        <v>48</v>
      </c>
      <c r="AH19" s="190"/>
    </row>
    <row r="20" spans="1:121" s="169" customFormat="1" x14ac:dyDescent="0.2">
      <c r="A20" s="152" t="s">
        <v>126</v>
      </c>
      <c r="B20" s="152" t="s">
        <v>67</v>
      </c>
      <c r="C20" s="53" t="s">
        <v>68</v>
      </c>
      <c r="D20" s="86" t="s">
        <v>11</v>
      </c>
      <c r="E20" s="469"/>
      <c r="F20" s="288"/>
      <c r="G20" s="254"/>
      <c r="H20" s="456" t="s">
        <v>77</v>
      </c>
      <c r="I20" s="78" t="s">
        <v>172</v>
      </c>
      <c r="J20" s="301"/>
      <c r="K20" s="35" t="s">
        <v>4</v>
      </c>
      <c r="L20" s="35"/>
      <c r="M20" s="78" t="s">
        <v>6</v>
      </c>
      <c r="N20" s="34"/>
      <c r="O20" s="35" t="s">
        <v>8</v>
      </c>
      <c r="P20" s="35"/>
      <c r="Q20" s="35" t="s">
        <v>9</v>
      </c>
      <c r="R20" s="78"/>
      <c r="S20" s="34" t="s">
        <v>10</v>
      </c>
      <c r="T20" s="61"/>
      <c r="U20" s="35" t="s">
        <v>12</v>
      </c>
      <c r="V20" s="78"/>
      <c r="W20" s="34" t="s">
        <v>78</v>
      </c>
      <c r="X20" s="35"/>
      <c r="Y20" s="78"/>
      <c r="Z20" s="34"/>
      <c r="AA20" s="35"/>
      <c r="AB20" s="35"/>
      <c r="AC20" s="480"/>
      <c r="AD20" s="481"/>
      <c r="AE20" s="329">
        <f>(COUNTA(I20:Z20)*3)</f>
        <v>24</v>
      </c>
      <c r="AF20" s="145">
        <v>24</v>
      </c>
      <c r="AG20" s="152">
        <f t="shared" si="2"/>
        <v>48</v>
      </c>
      <c r="AH20" s="190"/>
    </row>
    <row r="21" spans="1:121" s="169" customFormat="1" x14ac:dyDescent="0.25">
      <c r="A21" s="152" t="s">
        <v>126</v>
      </c>
      <c r="B21" s="152" t="s">
        <v>69</v>
      </c>
      <c r="C21" s="53" t="s">
        <v>70</v>
      </c>
      <c r="D21" s="86" t="s">
        <v>155</v>
      </c>
      <c r="E21" s="458"/>
      <c r="F21" s="288"/>
      <c r="G21" s="254"/>
      <c r="H21" s="456" t="s">
        <v>77</v>
      </c>
      <c r="I21" s="78"/>
      <c r="J21" s="34" t="s">
        <v>172</v>
      </c>
      <c r="K21" s="35"/>
      <c r="L21" s="35" t="s">
        <v>4</v>
      </c>
      <c r="M21" s="78"/>
      <c r="N21" s="34" t="s">
        <v>6</v>
      </c>
      <c r="O21" s="35"/>
      <c r="P21" s="35" t="s">
        <v>8</v>
      </c>
      <c r="Q21" s="35"/>
      <c r="R21" s="78" t="s">
        <v>9</v>
      </c>
      <c r="S21" s="34"/>
      <c r="T21" s="35" t="s">
        <v>10</v>
      </c>
      <c r="U21" s="35"/>
      <c r="V21" s="78" t="s">
        <v>12</v>
      </c>
      <c r="W21" s="302"/>
      <c r="X21" s="178" t="s">
        <v>78</v>
      </c>
      <c r="Y21" s="472"/>
      <c r="Z21" s="482"/>
      <c r="AA21" s="126"/>
      <c r="AB21" s="474"/>
      <c r="AC21" s="480"/>
      <c r="AD21" s="481"/>
      <c r="AE21" s="329">
        <f>(COUNTA(I21:Y21)*2)</f>
        <v>16</v>
      </c>
      <c r="AF21" s="145">
        <v>22</v>
      </c>
      <c r="AG21" s="152">
        <f t="shared" si="2"/>
        <v>38</v>
      </c>
      <c r="AH21" s="190"/>
    </row>
    <row r="22" spans="1:121" s="169" customFormat="1" x14ac:dyDescent="0.2">
      <c r="A22" s="152" t="s">
        <v>126</v>
      </c>
      <c r="B22" s="152" t="s">
        <v>71</v>
      </c>
      <c r="C22" s="53" t="s">
        <v>72</v>
      </c>
      <c r="D22" s="86" t="s">
        <v>156</v>
      </c>
      <c r="E22" s="458"/>
      <c r="F22" s="288"/>
      <c r="G22" s="254"/>
      <c r="H22" s="456" t="s">
        <v>77</v>
      </c>
      <c r="I22" s="78"/>
      <c r="J22" s="34" t="s">
        <v>172</v>
      </c>
      <c r="K22" s="35"/>
      <c r="L22" s="35" t="s">
        <v>183</v>
      </c>
      <c r="M22" s="78"/>
      <c r="N22" s="34" t="s">
        <v>4</v>
      </c>
      <c r="O22" s="35"/>
      <c r="P22" s="35" t="s">
        <v>6</v>
      </c>
      <c r="Q22" s="35"/>
      <c r="R22" s="78" t="s">
        <v>8</v>
      </c>
      <c r="S22" s="34"/>
      <c r="T22" s="35" t="s">
        <v>9</v>
      </c>
      <c r="U22" s="35"/>
      <c r="V22" s="78" t="s">
        <v>10</v>
      </c>
      <c r="W22" s="302"/>
      <c r="X22" s="476" t="s">
        <v>211</v>
      </c>
      <c r="Y22" s="472"/>
      <c r="Z22" s="179"/>
      <c r="AA22" s="126"/>
      <c r="AB22" s="474"/>
      <c r="AC22" s="480"/>
      <c r="AD22" s="481"/>
      <c r="AE22" s="329">
        <f>(COUNTA(I22:X22)*2)+2</f>
        <v>18</v>
      </c>
      <c r="AF22" s="145">
        <v>22</v>
      </c>
      <c r="AG22" s="152">
        <f t="shared" si="2"/>
        <v>40</v>
      </c>
      <c r="AH22" s="190"/>
    </row>
    <row r="23" spans="1:121" s="169" customFormat="1" x14ac:dyDescent="0.25">
      <c r="A23" s="152" t="s">
        <v>126</v>
      </c>
      <c r="B23" s="152" t="s">
        <v>73</v>
      </c>
      <c r="C23" s="53" t="s">
        <v>74</v>
      </c>
      <c r="D23" s="86" t="s">
        <v>157</v>
      </c>
      <c r="E23" s="458"/>
      <c r="F23" s="288"/>
      <c r="G23" s="254"/>
      <c r="H23" s="456" t="s">
        <v>77</v>
      </c>
      <c r="I23" s="78"/>
      <c r="J23" s="34" t="s">
        <v>172</v>
      </c>
      <c r="K23" s="35"/>
      <c r="L23" s="35" t="s">
        <v>4</v>
      </c>
      <c r="M23" s="78"/>
      <c r="N23" s="34" t="s">
        <v>6</v>
      </c>
      <c r="O23" s="35"/>
      <c r="P23" s="35" t="s">
        <v>8</v>
      </c>
      <c r="Q23" s="35"/>
      <c r="R23" s="78" t="s">
        <v>9</v>
      </c>
      <c r="S23" s="34"/>
      <c r="T23" s="35" t="s">
        <v>10</v>
      </c>
      <c r="U23" s="61"/>
      <c r="V23" s="78" t="s">
        <v>12</v>
      </c>
      <c r="W23" s="302"/>
      <c r="X23" s="178" t="s">
        <v>78</v>
      </c>
      <c r="Y23" s="472"/>
      <c r="Z23" s="482"/>
      <c r="AA23" s="126"/>
      <c r="AB23" s="35"/>
      <c r="AC23" s="480"/>
      <c r="AD23" s="481"/>
      <c r="AE23" s="329">
        <f>(COUNTA(I23:Y23)*2)</f>
        <v>16</v>
      </c>
      <c r="AF23" s="145">
        <v>22</v>
      </c>
      <c r="AG23" s="152">
        <f t="shared" si="2"/>
        <v>38</v>
      </c>
      <c r="AH23" s="190"/>
    </row>
    <row r="24" spans="1:121" s="169" customFormat="1" ht="16.5" thickBot="1" x14ac:dyDescent="0.3">
      <c r="A24" s="141" t="s">
        <v>126</v>
      </c>
      <c r="B24" s="141" t="s">
        <v>13</v>
      </c>
      <c r="C24" s="303" t="s">
        <v>150</v>
      </c>
      <c r="D24" s="202" t="s">
        <v>171</v>
      </c>
      <c r="E24" s="459"/>
      <c r="F24" s="289"/>
      <c r="G24" s="290"/>
      <c r="H24" s="470" t="s">
        <v>77</v>
      </c>
      <c r="I24" s="79"/>
      <c r="J24" s="36"/>
      <c r="K24" s="37"/>
      <c r="L24" s="324" t="s">
        <v>151</v>
      </c>
      <c r="M24" s="79"/>
      <c r="N24" s="323" t="s">
        <v>151</v>
      </c>
      <c r="O24" s="324"/>
      <c r="P24" s="324" t="s">
        <v>151</v>
      </c>
      <c r="Q24" s="324"/>
      <c r="R24" s="322" t="s">
        <v>151</v>
      </c>
      <c r="S24" s="323"/>
      <c r="T24" s="324" t="s">
        <v>151</v>
      </c>
      <c r="U24" s="324"/>
      <c r="V24" s="322" t="s">
        <v>151</v>
      </c>
      <c r="W24" s="323"/>
      <c r="X24" s="477" t="s">
        <v>212</v>
      </c>
      <c r="Y24" s="473"/>
      <c r="Z24" s="483"/>
      <c r="AA24" s="475"/>
      <c r="AB24" s="37"/>
      <c r="AC24" s="484"/>
      <c r="AD24" s="485"/>
      <c r="AE24" s="330"/>
      <c r="AF24" s="146"/>
      <c r="AG24" s="153"/>
      <c r="AH24" s="190"/>
    </row>
    <row r="25" spans="1:121" x14ac:dyDescent="0.2">
      <c r="A25" s="151">
        <v>2495</v>
      </c>
      <c r="B25" s="151" t="s">
        <v>110</v>
      </c>
      <c r="C25" s="122" t="s">
        <v>111</v>
      </c>
      <c r="D25" s="85" t="s">
        <v>153</v>
      </c>
      <c r="E25" s="457"/>
      <c r="F25" s="32" t="s">
        <v>172</v>
      </c>
      <c r="G25" s="33"/>
      <c r="H25" s="33" t="s">
        <v>4</v>
      </c>
      <c r="I25" s="80"/>
      <c r="J25" s="32" t="s">
        <v>6</v>
      </c>
      <c r="K25" s="33"/>
      <c r="L25" s="33" t="s">
        <v>8</v>
      </c>
      <c r="M25" s="80"/>
      <c r="N25" s="32" t="s">
        <v>9</v>
      </c>
      <c r="O25" s="33"/>
      <c r="P25" s="33" t="s">
        <v>10</v>
      </c>
      <c r="Q25" s="33"/>
      <c r="R25" s="80" t="s">
        <v>12</v>
      </c>
      <c r="S25" s="32"/>
      <c r="T25" s="33" t="s">
        <v>78</v>
      </c>
      <c r="U25" s="33"/>
      <c r="V25" s="80"/>
      <c r="W25" s="463" t="s">
        <v>104</v>
      </c>
      <c r="X25" s="182" t="s">
        <v>27</v>
      </c>
      <c r="Y25" s="224"/>
      <c r="Z25" s="211"/>
      <c r="AA25" s="212"/>
      <c r="AB25" s="212"/>
      <c r="AC25" s="195"/>
      <c r="AD25" s="460"/>
      <c r="AE25" s="328">
        <f>(COUNTA(F25:V25)*3)</f>
        <v>24</v>
      </c>
      <c r="AF25" s="144">
        <v>24</v>
      </c>
      <c r="AG25" s="151">
        <f>SUM(AE25:AF25)</f>
        <v>48</v>
      </c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</row>
    <row r="26" spans="1:121" x14ac:dyDescent="0.2">
      <c r="A26" s="152">
        <v>2495</v>
      </c>
      <c r="B26" s="152" t="s">
        <v>112</v>
      </c>
      <c r="C26" s="27" t="s">
        <v>113</v>
      </c>
      <c r="D26" s="86" t="s">
        <v>154</v>
      </c>
      <c r="E26" s="458"/>
      <c r="F26" s="34" t="s">
        <v>172</v>
      </c>
      <c r="G26" s="35"/>
      <c r="H26" s="35" t="s">
        <v>4</v>
      </c>
      <c r="I26" s="78"/>
      <c r="J26" s="34" t="s">
        <v>6</v>
      </c>
      <c r="K26" s="35"/>
      <c r="L26" s="35" t="s">
        <v>8</v>
      </c>
      <c r="M26" s="78"/>
      <c r="N26" s="34" t="s">
        <v>9</v>
      </c>
      <c r="O26" s="35"/>
      <c r="P26" s="35" t="s">
        <v>10</v>
      </c>
      <c r="Q26" s="35"/>
      <c r="R26" s="78" t="s">
        <v>12</v>
      </c>
      <c r="S26" s="194"/>
      <c r="T26" s="35" t="s">
        <v>78</v>
      </c>
      <c r="U26" s="35"/>
      <c r="V26" s="78"/>
      <c r="W26" s="464" t="s">
        <v>104</v>
      </c>
      <c r="X26" s="180" t="s">
        <v>27</v>
      </c>
      <c r="Y26" s="221"/>
      <c r="Z26" s="213"/>
      <c r="AA26" s="178"/>
      <c r="AB26" s="178"/>
      <c r="AC26" s="181"/>
      <c r="AD26" s="461"/>
      <c r="AE26" s="329">
        <f t="shared" ref="AE26" si="3">(COUNTA(F26:V26)*3)</f>
        <v>24</v>
      </c>
      <c r="AF26" s="145">
        <v>24</v>
      </c>
      <c r="AG26" s="152">
        <f t="shared" ref="AG26:AG30" si="4">SUM(AE26:AF26)</f>
        <v>48</v>
      </c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</row>
    <row r="27" spans="1:121" ht="31.5" x14ac:dyDescent="0.2">
      <c r="A27" s="152">
        <v>2495</v>
      </c>
      <c r="B27" s="152" t="s">
        <v>83</v>
      </c>
      <c r="C27" s="27" t="s">
        <v>115</v>
      </c>
      <c r="D27" s="86" t="s">
        <v>7</v>
      </c>
      <c r="E27" s="458"/>
      <c r="F27" s="34" t="s">
        <v>172</v>
      </c>
      <c r="G27" s="35"/>
      <c r="H27" s="35" t="s">
        <v>4</v>
      </c>
      <c r="I27" s="78"/>
      <c r="J27" s="34" t="s">
        <v>6</v>
      </c>
      <c r="K27" s="35"/>
      <c r="L27" s="35" t="s">
        <v>8</v>
      </c>
      <c r="M27" s="78"/>
      <c r="N27" s="34" t="s">
        <v>9</v>
      </c>
      <c r="O27" s="35"/>
      <c r="P27" s="35" t="s">
        <v>10</v>
      </c>
      <c r="Q27" s="35"/>
      <c r="R27" s="78" t="s">
        <v>12</v>
      </c>
      <c r="S27" s="194"/>
      <c r="T27" s="35" t="s">
        <v>78</v>
      </c>
      <c r="U27" s="35"/>
      <c r="V27" s="78"/>
      <c r="W27" s="464" t="s">
        <v>104</v>
      </c>
      <c r="X27" s="180" t="s">
        <v>27</v>
      </c>
      <c r="Y27" s="221"/>
      <c r="Z27" s="213"/>
      <c r="AA27" s="178"/>
      <c r="AB27" s="178"/>
      <c r="AC27" s="181"/>
      <c r="AD27" s="461"/>
      <c r="AE27" s="329">
        <f>(COUNTA(F27:V27)*2)</f>
        <v>16</v>
      </c>
      <c r="AF27" s="145">
        <v>22</v>
      </c>
      <c r="AG27" s="152">
        <f t="shared" si="4"/>
        <v>38</v>
      </c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</row>
    <row r="28" spans="1:121" x14ac:dyDescent="0.2">
      <c r="A28" s="152">
        <v>2495</v>
      </c>
      <c r="B28" s="152" t="s">
        <v>103</v>
      </c>
      <c r="C28" s="27" t="s">
        <v>28</v>
      </c>
      <c r="D28" s="86" t="s">
        <v>153</v>
      </c>
      <c r="E28" s="458"/>
      <c r="F28" s="34"/>
      <c r="G28" s="35" t="s">
        <v>172</v>
      </c>
      <c r="H28" s="35"/>
      <c r="I28" s="78" t="s">
        <v>4</v>
      </c>
      <c r="J28" s="34"/>
      <c r="K28" s="35" t="s">
        <v>6</v>
      </c>
      <c r="L28" s="35"/>
      <c r="M28" s="78" t="s">
        <v>8</v>
      </c>
      <c r="N28" s="34"/>
      <c r="O28" s="35" t="s">
        <v>9</v>
      </c>
      <c r="P28" s="35"/>
      <c r="Q28" s="35" t="s">
        <v>10</v>
      </c>
      <c r="R28" s="78"/>
      <c r="S28" s="34" t="s">
        <v>12</v>
      </c>
      <c r="T28" s="35"/>
      <c r="U28" s="35" t="s">
        <v>78</v>
      </c>
      <c r="V28" s="78"/>
      <c r="W28" s="464" t="s">
        <v>104</v>
      </c>
      <c r="X28" s="208" t="s">
        <v>27</v>
      </c>
      <c r="Y28" s="221"/>
      <c r="Z28" s="213"/>
      <c r="AA28" s="178"/>
      <c r="AB28" s="178"/>
      <c r="AC28" s="181"/>
      <c r="AD28" s="461"/>
      <c r="AE28" s="329">
        <f>(COUNTA(F28:V28)*3)</f>
        <v>24</v>
      </c>
      <c r="AF28" s="145">
        <v>24</v>
      </c>
      <c r="AG28" s="152">
        <f t="shared" si="4"/>
        <v>48</v>
      </c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</row>
    <row r="29" spans="1:121" x14ac:dyDescent="0.2">
      <c r="A29" s="152">
        <v>2495</v>
      </c>
      <c r="B29" s="152" t="s">
        <v>109</v>
      </c>
      <c r="C29" s="27" t="s">
        <v>114</v>
      </c>
      <c r="D29" s="86" t="s">
        <v>154</v>
      </c>
      <c r="E29" s="458"/>
      <c r="F29" s="34"/>
      <c r="G29" s="35" t="s">
        <v>172</v>
      </c>
      <c r="H29" s="35"/>
      <c r="I29" s="78" t="s">
        <v>4</v>
      </c>
      <c r="J29" s="34"/>
      <c r="K29" s="35" t="s">
        <v>6</v>
      </c>
      <c r="L29" s="35"/>
      <c r="M29" s="78" t="s">
        <v>8</v>
      </c>
      <c r="N29" s="34"/>
      <c r="O29" s="35" t="s">
        <v>9</v>
      </c>
      <c r="P29" s="35"/>
      <c r="Q29" s="35" t="s">
        <v>10</v>
      </c>
      <c r="R29" s="78"/>
      <c r="S29" s="34" t="s">
        <v>12</v>
      </c>
      <c r="T29" s="35"/>
      <c r="U29" s="35" t="s">
        <v>78</v>
      </c>
      <c r="V29" s="78"/>
      <c r="W29" s="464" t="s">
        <v>104</v>
      </c>
      <c r="X29" s="208" t="s">
        <v>27</v>
      </c>
      <c r="Y29" s="221"/>
      <c r="Z29" s="213"/>
      <c r="AA29" s="178"/>
      <c r="AB29" s="178"/>
      <c r="AC29" s="181"/>
      <c r="AD29" s="461"/>
      <c r="AE29" s="329">
        <f>(COUNTA(F29:V29)*3)</f>
        <v>24</v>
      </c>
      <c r="AF29" s="145">
        <v>24</v>
      </c>
      <c r="AG29" s="152">
        <f t="shared" si="4"/>
        <v>48</v>
      </c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</row>
    <row r="30" spans="1:121" ht="16.5" thickBot="1" x14ac:dyDescent="0.25">
      <c r="A30" s="136">
        <v>2495</v>
      </c>
      <c r="B30" s="136" t="s">
        <v>85</v>
      </c>
      <c r="C30" s="300" t="s">
        <v>84</v>
      </c>
      <c r="D30" s="173" t="s">
        <v>7</v>
      </c>
      <c r="E30" s="459"/>
      <c r="F30" s="36"/>
      <c r="G30" s="37" t="s">
        <v>172</v>
      </c>
      <c r="H30" s="37"/>
      <c r="I30" s="79" t="s">
        <v>4</v>
      </c>
      <c r="J30" s="36"/>
      <c r="K30" s="37" t="s">
        <v>6</v>
      </c>
      <c r="L30" s="37"/>
      <c r="M30" s="79" t="s">
        <v>8</v>
      </c>
      <c r="N30" s="36"/>
      <c r="O30" s="37" t="s">
        <v>9</v>
      </c>
      <c r="P30" s="37"/>
      <c r="Q30" s="37" t="s">
        <v>10</v>
      </c>
      <c r="R30" s="79"/>
      <c r="S30" s="36" t="s">
        <v>12</v>
      </c>
      <c r="T30" s="37"/>
      <c r="U30" s="37" t="s">
        <v>78</v>
      </c>
      <c r="V30" s="79"/>
      <c r="W30" s="464" t="s">
        <v>104</v>
      </c>
      <c r="X30" s="208" t="s">
        <v>27</v>
      </c>
      <c r="Y30" s="222"/>
      <c r="Z30" s="214"/>
      <c r="AA30" s="215"/>
      <c r="AB30" s="215"/>
      <c r="AC30" s="210"/>
      <c r="AD30" s="487"/>
      <c r="AE30" s="330">
        <f>(COUNTA(F30:V30)*2)</f>
        <v>16</v>
      </c>
      <c r="AF30" s="146">
        <v>22</v>
      </c>
      <c r="AG30" s="153">
        <f t="shared" si="4"/>
        <v>38</v>
      </c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</row>
    <row r="31" spans="1:121" x14ac:dyDescent="0.2">
      <c r="A31" s="151">
        <v>3495</v>
      </c>
      <c r="B31" s="411" t="s">
        <v>131</v>
      </c>
      <c r="C31" s="14" t="s">
        <v>132</v>
      </c>
      <c r="D31" s="85" t="s">
        <v>153</v>
      </c>
      <c r="E31" s="457"/>
      <c r="F31" s="32" t="s">
        <v>172</v>
      </c>
      <c r="G31" s="33"/>
      <c r="H31" s="33" t="s">
        <v>4</v>
      </c>
      <c r="I31" s="80"/>
      <c r="J31" s="32" t="s">
        <v>6</v>
      </c>
      <c r="K31" s="33"/>
      <c r="L31" s="33" t="s">
        <v>8</v>
      </c>
      <c r="M31" s="80"/>
      <c r="N31" s="32" t="s">
        <v>9</v>
      </c>
      <c r="O31" s="33"/>
      <c r="P31" s="33" t="s">
        <v>10</v>
      </c>
      <c r="Q31" s="33"/>
      <c r="R31" s="80" t="s">
        <v>12</v>
      </c>
      <c r="S31" s="32"/>
      <c r="T31" s="33" t="s">
        <v>78</v>
      </c>
      <c r="U31" s="33"/>
      <c r="V31" s="80"/>
      <c r="W31" s="463" t="s">
        <v>104</v>
      </c>
      <c r="X31" s="182" t="s">
        <v>27</v>
      </c>
      <c r="Y31" s="224"/>
      <c r="Z31" s="211"/>
      <c r="AA31" s="212"/>
      <c r="AB31" s="212"/>
      <c r="AC31" s="195"/>
      <c r="AD31" s="460"/>
      <c r="AE31" s="328">
        <f>(COUNTA(F31:V31)*3)</f>
        <v>24</v>
      </c>
      <c r="AF31" s="144">
        <v>24</v>
      </c>
      <c r="AG31" s="151">
        <f>SUM(AE31:AF31)</f>
        <v>48</v>
      </c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</row>
    <row r="32" spans="1:121" x14ac:dyDescent="0.25">
      <c r="A32" s="152">
        <v>3495</v>
      </c>
      <c r="B32" s="136" t="s">
        <v>93</v>
      </c>
      <c r="C32" s="270" t="s">
        <v>135</v>
      </c>
      <c r="D32" s="86" t="s">
        <v>154</v>
      </c>
      <c r="E32" s="458"/>
      <c r="F32" s="34" t="s">
        <v>172</v>
      </c>
      <c r="G32" s="35"/>
      <c r="H32" s="35" t="s">
        <v>4</v>
      </c>
      <c r="I32" s="78"/>
      <c r="J32" s="34" t="s">
        <v>6</v>
      </c>
      <c r="K32" s="35"/>
      <c r="L32" s="35" t="s">
        <v>8</v>
      </c>
      <c r="M32" s="78"/>
      <c r="N32" s="34" t="s">
        <v>9</v>
      </c>
      <c r="O32" s="35"/>
      <c r="P32" s="35" t="s">
        <v>10</v>
      </c>
      <c r="Q32" s="35"/>
      <c r="R32" s="78" t="s">
        <v>12</v>
      </c>
      <c r="S32" s="194"/>
      <c r="T32" s="35" t="s">
        <v>78</v>
      </c>
      <c r="U32" s="35"/>
      <c r="V32" s="78"/>
      <c r="W32" s="464" t="s">
        <v>104</v>
      </c>
      <c r="X32" s="180" t="s">
        <v>27</v>
      </c>
      <c r="Y32" s="221"/>
      <c r="Z32" s="213"/>
      <c r="AA32" s="178"/>
      <c r="AB32" s="178"/>
      <c r="AC32" s="181"/>
      <c r="AD32" s="461"/>
      <c r="AE32" s="329">
        <f t="shared" ref="AE32" si="5">(COUNTA(F32:V32)*3)</f>
        <v>24</v>
      </c>
      <c r="AF32" s="145">
        <v>24</v>
      </c>
      <c r="AG32" s="152">
        <f t="shared" ref="AG32:AG36" si="6">SUM(AE32:AF32)</f>
        <v>48</v>
      </c>
      <c r="AH32" s="21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</row>
    <row r="33" spans="1:34" s="2" customFormat="1" x14ac:dyDescent="0.2">
      <c r="A33" s="152">
        <v>3495</v>
      </c>
      <c r="B33" s="136" t="s">
        <v>133</v>
      </c>
      <c r="C33" s="270" t="s">
        <v>134</v>
      </c>
      <c r="D33" s="86" t="s">
        <v>11</v>
      </c>
      <c r="E33" s="458"/>
      <c r="F33" s="34" t="s">
        <v>172</v>
      </c>
      <c r="G33" s="35"/>
      <c r="H33" s="35" t="s">
        <v>4</v>
      </c>
      <c r="I33" s="78"/>
      <c r="J33" s="34" t="s">
        <v>6</v>
      </c>
      <c r="K33" s="35"/>
      <c r="L33" s="35" t="s">
        <v>8</v>
      </c>
      <c r="M33" s="78"/>
      <c r="N33" s="34" t="s">
        <v>9</v>
      </c>
      <c r="O33" s="35"/>
      <c r="P33" s="35" t="s">
        <v>10</v>
      </c>
      <c r="Q33" s="35"/>
      <c r="R33" s="78" t="s">
        <v>12</v>
      </c>
      <c r="S33" s="194"/>
      <c r="T33" s="35" t="s">
        <v>78</v>
      </c>
      <c r="U33" s="35"/>
      <c r="V33" s="78"/>
      <c r="W33" s="464" t="s">
        <v>104</v>
      </c>
      <c r="X33" s="180" t="s">
        <v>27</v>
      </c>
      <c r="Y33" s="221"/>
      <c r="Z33" s="213"/>
      <c r="AA33" s="178"/>
      <c r="AB33" s="178"/>
      <c r="AC33" s="181"/>
      <c r="AD33" s="461"/>
      <c r="AE33" s="329">
        <f>(COUNTA(F33:V33)*3)</f>
        <v>24</v>
      </c>
      <c r="AF33" s="145">
        <v>24</v>
      </c>
      <c r="AG33" s="152">
        <f t="shared" si="6"/>
        <v>48</v>
      </c>
    </row>
    <row r="34" spans="1:34" s="2" customFormat="1" x14ac:dyDescent="0.2">
      <c r="A34" s="152">
        <v>3495</v>
      </c>
      <c r="B34" s="136" t="s">
        <v>136</v>
      </c>
      <c r="C34" s="270" t="s">
        <v>101</v>
      </c>
      <c r="D34" s="86" t="s">
        <v>153</v>
      </c>
      <c r="E34" s="458"/>
      <c r="F34" s="34"/>
      <c r="G34" s="35" t="s">
        <v>172</v>
      </c>
      <c r="H34" s="35"/>
      <c r="I34" s="78" t="s">
        <v>4</v>
      </c>
      <c r="J34" s="34"/>
      <c r="K34" s="35" t="s">
        <v>6</v>
      </c>
      <c r="L34" s="35"/>
      <c r="M34" s="78" t="s">
        <v>8</v>
      </c>
      <c r="N34" s="34"/>
      <c r="O34" s="35" t="s">
        <v>9</v>
      </c>
      <c r="P34" s="35"/>
      <c r="Q34" s="35" t="s">
        <v>10</v>
      </c>
      <c r="R34" s="78"/>
      <c r="S34" s="34" t="s">
        <v>12</v>
      </c>
      <c r="T34" s="35"/>
      <c r="U34" s="35" t="s">
        <v>78</v>
      </c>
      <c r="V34" s="78"/>
      <c r="W34" s="464" t="s">
        <v>104</v>
      </c>
      <c r="X34" s="208" t="s">
        <v>27</v>
      </c>
      <c r="Y34" s="221"/>
      <c r="Z34" s="213"/>
      <c r="AA34" s="178"/>
      <c r="AB34" s="178"/>
      <c r="AC34" s="181"/>
      <c r="AD34" s="461"/>
      <c r="AE34" s="329">
        <f>(COUNTA(F34:V34)*3)</f>
        <v>24</v>
      </c>
      <c r="AF34" s="145">
        <v>24</v>
      </c>
      <c r="AG34" s="152">
        <f t="shared" si="6"/>
        <v>48</v>
      </c>
    </row>
    <row r="35" spans="1:34" s="2" customFormat="1" x14ac:dyDescent="0.2">
      <c r="A35" s="152">
        <v>3495</v>
      </c>
      <c r="B35" s="136" t="s">
        <v>137</v>
      </c>
      <c r="C35" s="270" t="s">
        <v>30</v>
      </c>
      <c r="D35" s="86" t="s">
        <v>154</v>
      </c>
      <c r="E35" s="458"/>
      <c r="F35" s="34"/>
      <c r="G35" s="35" t="s">
        <v>172</v>
      </c>
      <c r="H35" s="35"/>
      <c r="I35" s="78" t="s">
        <v>4</v>
      </c>
      <c r="J35" s="34"/>
      <c r="K35" s="35" t="s">
        <v>6</v>
      </c>
      <c r="L35" s="35"/>
      <c r="M35" s="78" t="s">
        <v>8</v>
      </c>
      <c r="N35" s="34"/>
      <c r="O35" s="35" t="s">
        <v>9</v>
      </c>
      <c r="P35" s="35"/>
      <c r="Q35" s="35" t="s">
        <v>10</v>
      </c>
      <c r="R35" s="78"/>
      <c r="S35" s="34" t="s">
        <v>12</v>
      </c>
      <c r="T35" s="35"/>
      <c r="U35" s="35" t="s">
        <v>78</v>
      </c>
      <c r="V35" s="78"/>
      <c r="W35" s="464" t="s">
        <v>104</v>
      </c>
      <c r="X35" s="208" t="s">
        <v>27</v>
      </c>
      <c r="Y35" s="221"/>
      <c r="Z35" s="213"/>
      <c r="AA35" s="178"/>
      <c r="AB35" s="178"/>
      <c r="AC35" s="181"/>
      <c r="AD35" s="461"/>
      <c r="AE35" s="329">
        <f>(COUNTA(F35:V35)*3)</f>
        <v>24</v>
      </c>
      <c r="AF35" s="145">
        <v>24</v>
      </c>
      <c r="AG35" s="152">
        <f t="shared" si="6"/>
        <v>48</v>
      </c>
    </row>
    <row r="36" spans="1:34" s="2" customFormat="1" ht="16.5" thickBot="1" x14ac:dyDescent="0.25">
      <c r="A36" s="153">
        <v>3495</v>
      </c>
      <c r="B36" s="153" t="s">
        <v>138</v>
      </c>
      <c r="C36" s="235" t="s">
        <v>139</v>
      </c>
      <c r="D36" s="173" t="s">
        <v>7</v>
      </c>
      <c r="E36" s="459"/>
      <c r="F36" s="36"/>
      <c r="G36" s="37" t="s">
        <v>172</v>
      </c>
      <c r="H36" s="37"/>
      <c r="I36" s="79" t="s">
        <v>4</v>
      </c>
      <c r="J36" s="36"/>
      <c r="K36" s="37" t="s">
        <v>6</v>
      </c>
      <c r="L36" s="37"/>
      <c r="M36" s="79" t="s">
        <v>8</v>
      </c>
      <c r="N36" s="36"/>
      <c r="O36" s="37" t="s">
        <v>9</v>
      </c>
      <c r="P36" s="37"/>
      <c r="Q36" s="37" t="s">
        <v>10</v>
      </c>
      <c r="R36" s="79"/>
      <c r="S36" s="36" t="s">
        <v>12</v>
      </c>
      <c r="T36" s="37"/>
      <c r="U36" s="37" t="s">
        <v>78</v>
      </c>
      <c r="V36" s="79"/>
      <c r="W36" s="464" t="s">
        <v>104</v>
      </c>
      <c r="X36" s="208" t="s">
        <v>27</v>
      </c>
      <c r="Y36" s="222"/>
      <c r="Z36" s="214"/>
      <c r="AA36" s="215"/>
      <c r="AB36" s="215"/>
      <c r="AC36" s="210"/>
      <c r="AD36" s="487"/>
      <c r="AE36" s="330">
        <f>(COUNTA(F36:V36)*2)</f>
        <v>16</v>
      </c>
      <c r="AF36" s="146">
        <v>22</v>
      </c>
      <c r="AG36" s="153">
        <f t="shared" si="6"/>
        <v>38</v>
      </c>
    </row>
    <row r="37" spans="1:34" s="2" customFormat="1" x14ac:dyDescent="0.2">
      <c r="A37" s="151">
        <v>4495</v>
      </c>
      <c r="B37" s="411" t="s">
        <v>179</v>
      </c>
      <c r="C37" s="14" t="s">
        <v>180</v>
      </c>
      <c r="D37" s="50" t="s">
        <v>153</v>
      </c>
      <c r="E37" s="457"/>
      <c r="F37" s="32" t="s">
        <v>172</v>
      </c>
      <c r="G37" s="33"/>
      <c r="H37" s="33" t="s">
        <v>4</v>
      </c>
      <c r="I37" s="80"/>
      <c r="J37" s="32" t="s">
        <v>6</v>
      </c>
      <c r="K37" s="33"/>
      <c r="L37" s="33" t="s">
        <v>8</v>
      </c>
      <c r="M37" s="80"/>
      <c r="N37" s="32" t="s">
        <v>9</v>
      </c>
      <c r="O37" s="33"/>
      <c r="P37" s="33" t="s">
        <v>10</v>
      </c>
      <c r="Q37" s="33"/>
      <c r="R37" s="80" t="s">
        <v>12</v>
      </c>
      <c r="S37" s="32"/>
      <c r="T37" s="33" t="s">
        <v>78</v>
      </c>
      <c r="U37" s="33"/>
      <c r="V37" s="80"/>
      <c r="W37" s="463" t="s">
        <v>104</v>
      </c>
      <c r="X37" s="182" t="s">
        <v>27</v>
      </c>
      <c r="Y37" s="224"/>
      <c r="Z37" s="211"/>
      <c r="AA37" s="212"/>
      <c r="AB37" s="212"/>
      <c r="AC37" s="195"/>
      <c r="AD37" s="460"/>
      <c r="AE37" s="328">
        <f>(COUNTA(F37:V37)*3)</f>
        <v>24</v>
      </c>
      <c r="AF37" s="144">
        <v>24</v>
      </c>
      <c r="AG37" s="151">
        <f>SUM(AE37:AF37)</f>
        <v>48</v>
      </c>
    </row>
    <row r="38" spans="1:34" s="2" customFormat="1" x14ac:dyDescent="0.25">
      <c r="A38" s="152">
        <v>4495</v>
      </c>
      <c r="B38" s="136" t="s">
        <v>174</v>
      </c>
      <c r="C38" s="270" t="s">
        <v>34</v>
      </c>
      <c r="D38" s="142" t="s">
        <v>154</v>
      </c>
      <c r="E38" s="458"/>
      <c r="F38" s="34" t="s">
        <v>172</v>
      </c>
      <c r="G38" s="35"/>
      <c r="H38" s="35" t="s">
        <v>4</v>
      </c>
      <c r="I38" s="78"/>
      <c r="J38" s="34" t="s">
        <v>6</v>
      </c>
      <c r="K38" s="35"/>
      <c r="L38" s="35" t="s">
        <v>8</v>
      </c>
      <c r="M38" s="78"/>
      <c r="N38" s="34" t="s">
        <v>9</v>
      </c>
      <c r="O38" s="35"/>
      <c r="P38" s="35" t="s">
        <v>10</v>
      </c>
      <c r="Q38" s="35"/>
      <c r="R38" s="78" t="s">
        <v>12</v>
      </c>
      <c r="S38" s="194"/>
      <c r="T38" s="35" t="s">
        <v>78</v>
      </c>
      <c r="U38" s="35"/>
      <c r="V38" s="78"/>
      <c r="W38" s="464" t="s">
        <v>104</v>
      </c>
      <c r="X38" s="180" t="s">
        <v>27</v>
      </c>
      <c r="Y38" s="221"/>
      <c r="Z38" s="213"/>
      <c r="AA38" s="178"/>
      <c r="AB38" s="178"/>
      <c r="AC38" s="181"/>
      <c r="AD38" s="461"/>
      <c r="AE38" s="329">
        <f t="shared" ref="AE38" si="7">(COUNTA(F38:V38)*3)</f>
        <v>24</v>
      </c>
      <c r="AF38" s="145">
        <v>24</v>
      </c>
      <c r="AG38" s="152">
        <f t="shared" ref="AG38:AG42" si="8">SUM(AE38:AF38)</f>
        <v>48</v>
      </c>
      <c r="AH38" s="237"/>
    </row>
    <row r="39" spans="1:34" s="2" customFormat="1" x14ac:dyDescent="0.25">
      <c r="A39" s="152">
        <v>4495</v>
      </c>
      <c r="B39" s="136" t="s">
        <v>181</v>
      </c>
      <c r="C39" s="270" t="s">
        <v>102</v>
      </c>
      <c r="D39" s="142" t="s">
        <v>7</v>
      </c>
      <c r="E39" s="458"/>
      <c r="F39" s="34" t="s">
        <v>172</v>
      </c>
      <c r="G39" s="35"/>
      <c r="H39" s="35" t="s">
        <v>4</v>
      </c>
      <c r="I39" s="78"/>
      <c r="J39" s="34" t="s">
        <v>6</v>
      </c>
      <c r="K39" s="35"/>
      <c r="L39" s="35" t="s">
        <v>8</v>
      </c>
      <c r="M39" s="78"/>
      <c r="N39" s="34" t="s">
        <v>9</v>
      </c>
      <c r="O39" s="35"/>
      <c r="P39" s="35" t="s">
        <v>10</v>
      </c>
      <c r="Q39" s="35"/>
      <c r="R39" s="78" t="s">
        <v>12</v>
      </c>
      <c r="S39" s="194"/>
      <c r="T39" s="35" t="s">
        <v>78</v>
      </c>
      <c r="U39" s="35"/>
      <c r="V39" s="78"/>
      <c r="W39" s="464" t="s">
        <v>104</v>
      </c>
      <c r="X39" s="180" t="s">
        <v>27</v>
      </c>
      <c r="Y39" s="221"/>
      <c r="Z39" s="213"/>
      <c r="AA39" s="178"/>
      <c r="AB39" s="178"/>
      <c r="AC39" s="181"/>
      <c r="AD39" s="461"/>
      <c r="AE39" s="329">
        <f>(COUNTA(F39:V39)*2)</f>
        <v>16</v>
      </c>
      <c r="AF39" s="145">
        <v>22</v>
      </c>
      <c r="AG39" s="152">
        <f t="shared" si="8"/>
        <v>38</v>
      </c>
      <c r="AH39" s="237"/>
    </row>
    <row r="40" spans="1:34" s="2" customFormat="1" x14ac:dyDescent="0.25">
      <c r="A40" s="152">
        <v>4495</v>
      </c>
      <c r="B40" s="136" t="s">
        <v>173</v>
      </c>
      <c r="C40" s="270" t="s">
        <v>29</v>
      </c>
      <c r="D40" s="142" t="s">
        <v>153</v>
      </c>
      <c r="E40" s="458"/>
      <c r="F40" s="34"/>
      <c r="G40" s="35" t="s">
        <v>172</v>
      </c>
      <c r="H40" s="35"/>
      <c r="I40" s="78" t="s">
        <v>4</v>
      </c>
      <c r="J40" s="34"/>
      <c r="K40" s="35" t="s">
        <v>6</v>
      </c>
      <c r="L40" s="35"/>
      <c r="M40" s="78" t="s">
        <v>8</v>
      </c>
      <c r="N40" s="34"/>
      <c r="O40" s="35" t="s">
        <v>9</v>
      </c>
      <c r="P40" s="35"/>
      <c r="Q40" s="35" t="s">
        <v>10</v>
      </c>
      <c r="R40" s="78"/>
      <c r="S40" s="34" t="s">
        <v>12</v>
      </c>
      <c r="T40" s="35"/>
      <c r="U40" s="35" t="s">
        <v>78</v>
      </c>
      <c r="V40" s="78"/>
      <c r="W40" s="464" t="s">
        <v>104</v>
      </c>
      <c r="X40" s="208" t="s">
        <v>27</v>
      </c>
      <c r="Y40" s="221"/>
      <c r="Z40" s="213"/>
      <c r="AA40" s="178"/>
      <c r="AB40" s="178"/>
      <c r="AC40" s="181"/>
      <c r="AD40" s="461"/>
      <c r="AE40" s="329">
        <f>(COUNTA(F40:V40)*3)</f>
        <v>24</v>
      </c>
      <c r="AF40" s="145">
        <v>24</v>
      </c>
      <c r="AG40" s="152">
        <f t="shared" si="8"/>
        <v>48</v>
      </c>
      <c r="AH40" s="237"/>
    </row>
    <row r="41" spans="1:34" s="2" customFormat="1" x14ac:dyDescent="0.25">
      <c r="A41" s="152">
        <v>4495</v>
      </c>
      <c r="B41" s="136" t="s">
        <v>177</v>
      </c>
      <c r="C41" s="270" t="s">
        <v>178</v>
      </c>
      <c r="D41" s="142" t="s">
        <v>154</v>
      </c>
      <c r="E41" s="458"/>
      <c r="F41" s="34"/>
      <c r="G41" s="35" t="s">
        <v>172</v>
      </c>
      <c r="H41" s="35"/>
      <c r="I41" s="78" t="s">
        <v>4</v>
      </c>
      <c r="J41" s="34"/>
      <c r="K41" s="35" t="s">
        <v>6</v>
      </c>
      <c r="L41" s="35"/>
      <c r="M41" s="78" t="s">
        <v>8</v>
      </c>
      <c r="N41" s="34"/>
      <c r="O41" s="35" t="s">
        <v>9</v>
      </c>
      <c r="P41" s="35"/>
      <c r="Q41" s="35" t="s">
        <v>10</v>
      </c>
      <c r="R41" s="78"/>
      <c r="S41" s="34" t="s">
        <v>12</v>
      </c>
      <c r="T41" s="35"/>
      <c r="U41" s="35" t="s">
        <v>78</v>
      </c>
      <c r="V41" s="78"/>
      <c r="W41" s="464" t="s">
        <v>104</v>
      </c>
      <c r="X41" s="208" t="s">
        <v>27</v>
      </c>
      <c r="Y41" s="221"/>
      <c r="Z41" s="213"/>
      <c r="AA41" s="178"/>
      <c r="AB41" s="178"/>
      <c r="AC41" s="181"/>
      <c r="AD41" s="461"/>
      <c r="AE41" s="329">
        <f>(COUNTA(F41:V41)*3)</f>
        <v>24</v>
      </c>
      <c r="AF41" s="145">
        <v>24</v>
      </c>
      <c r="AG41" s="152">
        <f t="shared" si="8"/>
        <v>48</v>
      </c>
      <c r="AH41" s="237"/>
    </row>
    <row r="42" spans="1:34" s="2" customFormat="1" ht="25.5" customHeight="1" thickBot="1" x14ac:dyDescent="0.3">
      <c r="A42" s="136">
        <v>4495</v>
      </c>
      <c r="B42" s="136" t="s">
        <v>176</v>
      </c>
      <c r="C42" s="270" t="s">
        <v>92</v>
      </c>
      <c r="D42" s="135" t="s">
        <v>11</v>
      </c>
      <c r="E42" s="467"/>
      <c r="F42" s="133"/>
      <c r="G42" s="124" t="s">
        <v>172</v>
      </c>
      <c r="H42" s="124"/>
      <c r="I42" s="149" t="s">
        <v>4</v>
      </c>
      <c r="J42" s="133"/>
      <c r="K42" s="124" t="s">
        <v>6</v>
      </c>
      <c r="L42" s="124"/>
      <c r="M42" s="149" t="s">
        <v>8</v>
      </c>
      <c r="N42" s="133"/>
      <c r="O42" s="124" t="s">
        <v>9</v>
      </c>
      <c r="P42" s="124"/>
      <c r="Q42" s="124" t="s">
        <v>10</v>
      </c>
      <c r="R42" s="149"/>
      <c r="S42" s="133" t="s">
        <v>12</v>
      </c>
      <c r="T42" s="124"/>
      <c r="U42" s="124" t="s">
        <v>78</v>
      </c>
      <c r="V42" s="149"/>
      <c r="W42" s="471" t="s">
        <v>104</v>
      </c>
      <c r="X42" s="219" t="s">
        <v>27</v>
      </c>
      <c r="Y42" s="225"/>
      <c r="Z42" s="223"/>
      <c r="AA42" s="220"/>
      <c r="AB42" s="220"/>
      <c r="AC42" s="207"/>
      <c r="AD42" s="462"/>
      <c r="AE42" s="330">
        <f>(COUNTA(F42:V42)*3)</f>
        <v>24</v>
      </c>
      <c r="AF42" s="146">
        <v>24</v>
      </c>
      <c r="AG42" s="153">
        <f t="shared" si="8"/>
        <v>48</v>
      </c>
      <c r="AH42" s="237"/>
    </row>
    <row r="43" spans="1:34" s="2" customFormat="1" ht="28.5" customHeight="1" x14ac:dyDescent="0.25">
      <c r="A43" s="151">
        <v>5495</v>
      </c>
      <c r="B43" s="509" t="s">
        <v>160</v>
      </c>
      <c r="C43" s="15" t="s">
        <v>161</v>
      </c>
      <c r="D43" s="50" t="s">
        <v>153</v>
      </c>
      <c r="E43" s="457"/>
      <c r="F43" s="32" t="s">
        <v>172</v>
      </c>
      <c r="G43" s="33"/>
      <c r="H43" s="33" t="s">
        <v>4</v>
      </c>
      <c r="I43" s="80"/>
      <c r="J43" s="32" t="s">
        <v>6</v>
      </c>
      <c r="K43" s="33"/>
      <c r="L43" s="33" t="s">
        <v>8</v>
      </c>
      <c r="M43" s="80"/>
      <c r="N43" s="32" t="s">
        <v>9</v>
      </c>
      <c r="O43" s="33"/>
      <c r="P43" s="33" t="s">
        <v>10</v>
      </c>
      <c r="Q43" s="33"/>
      <c r="R43" s="80" t="s">
        <v>12</v>
      </c>
      <c r="S43" s="32"/>
      <c r="T43" s="33" t="s">
        <v>78</v>
      </c>
      <c r="U43" s="33"/>
      <c r="V43" s="80"/>
      <c r="W43" s="463" t="s">
        <v>104</v>
      </c>
      <c r="X43" s="182" t="s">
        <v>27</v>
      </c>
      <c r="Y43" s="224"/>
      <c r="Z43" s="211"/>
      <c r="AA43" s="212"/>
      <c r="AB43" s="212"/>
      <c r="AC43" s="195"/>
      <c r="AD43" s="460"/>
      <c r="AE43" s="328">
        <f>(COUNTA(F43:V43)*3)</f>
        <v>24</v>
      </c>
      <c r="AF43" s="144">
        <v>24</v>
      </c>
      <c r="AG43" s="151">
        <f>SUM(AE43:AF43)</f>
        <v>48</v>
      </c>
      <c r="AH43" s="237"/>
    </row>
    <row r="44" spans="1:34" s="2" customFormat="1" x14ac:dyDescent="0.25">
      <c r="A44" s="152">
        <v>5495</v>
      </c>
      <c r="B44" s="136" t="s">
        <v>159</v>
      </c>
      <c r="C44" s="432" t="s">
        <v>106</v>
      </c>
      <c r="D44" s="142" t="s">
        <v>154</v>
      </c>
      <c r="E44" s="458"/>
      <c r="F44" s="34" t="s">
        <v>172</v>
      </c>
      <c r="G44" s="35"/>
      <c r="H44" s="35" t="s">
        <v>4</v>
      </c>
      <c r="I44" s="78"/>
      <c r="J44" s="34" t="s">
        <v>6</v>
      </c>
      <c r="K44" s="35"/>
      <c r="L44" s="35" t="s">
        <v>8</v>
      </c>
      <c r="M44" s="78"/>
      <c r="N44" s="34" t="s">
        <v>9</v>
      </c>
      <c r="O44" s="35"/>
      <c r="P44" s="35" t="s">
        <v>10</v>
      </c>
      <c r="Q44" s="35"/>
      <c r="R44" s="78" t="s">
        <v>12</v>
      </c>
      <c r="S44" s="194"/>
      <c r="T44" s="35" t="s">
        <v>78</v>
      </c>
      <c r="U44" s="35"/>
      <c r="V44" s="78"/>
      <c r="W44" s="464" t="s">
        <v>104</v>
      </c>
      <c r="X44" s="180" t="s">
        <v>27</v>
      </c>
      <c r="Y44" s="221"/>
      <c r="Z44" s="213"/>
      <c r="AA44" s="178"/>
      <c r="AB44" s="178"/>
      <c r="AC44" s="181"/>
      <c r="AD44" s="461"/>
      <c r="AE44" s="329">
        <f t="shared" ref="AE44" si="9">(COUNTA(F44:V44)*3)</f>
        <v>24</v>
      </c>
      <c r="AF44" s="145">
        <v>24</v>
      </c>
      <c r="AG44" s="152">
        <f t="shared" ref="AG44:AG48" si="10">SUM(AE44:AF44)</f>
        <v>48</v>
      </c>
      <c r="AH44" s="237"/>
    </row>
    <row r="45" spans="1:34" s="2" customFormat="1" ht="31.5" x14ac:dyDescent="0.25">
      <c r="A45" s="152">
        <v>5495</v>
      </c>
      <c r="B45" s="136" t="s">
        <v>162</v>
      </c>
      <c r="C45" s="432" t="s">
        <v>120</v>
      </c>
      <c r="D45" s="142" t="s">
        <v>11</v>
      </c>
      <c r="E45" s="458"/>
      <c r="F45" s="34" t="s">
        <v>172</v>
      </c>
      <c r="G45" s="35"/>
      <c r="H45" s="35" t="s">
        <v>4</v>
      </c>
      <c r="I45" s="78"/>
      <c r="J45" s="34" t="s">
        <v>6</v>
      </c>
      <c r="K45" s="35"/>
      <c r="L45" s="35" t="s">
        <v>8</v>
      </c>
      <c r="M45" s="78"/>
      <c r="N45" s="34" t="s">
        <v>9</v>
      </c>
      <c r="O45" s="35"/>
      <c r="P45" s="35" t="s">
        <v>10</v>
      </c>
      <c r="Q45" s="35"/>
      <c r="R45" s="78" t="s">
        <v>12</v>
      </c>
      <c r="S45" s="194"/>
      <c r="T45" s="35" t="s">
        <v>78</v>
      </c>
      <c r="U45" s="35"/>
      <c r="V45" s="78"/>
      <c r="W45" s="464" t="s">
        <v>104</v>
      </c>
      <c r="X45" s="180" t="s">
        <v>27</v>
      </c>
      <c r="Y45" s="221"/>
      <c r="Z45" s="213"/>
      <c r="AA45" s="178"/>
      <c r="AB45" s="178"/>
      <c r="AC45" s="181"/>
      <c r="AD45" s="461"/>
      <c r="AE45" s="329">
        <f>(COUNTA(F45:V45)*3)</f>
        <v>24</v>
      </c>
      <c r="AF45" s="145">
        <v>24</v>
      </c>
      <c r="AG45" s="152">
        <f t="shared" si="10"/>
        <v>48</v>
      </c>
      <c r="AH45" s="237"/>
    </row>
    <row r="46" spans="1:34" s="2" customFormat="1" x14ac:dyDescent="0.25">
      <c r="A46" s="152">
        <v>5495</v>
      </c>
      <c r="B46" s="136" t="s">
        <v>163</v>
      </c>
      <c r="C46" s="432" t="s">
        <v>108</v>
      </c>
      <c r="D46" s="142" t="s">
        <v>153</v>
      </c>
      <c r="E46" s="458"/>
      <c r="F46" s="34"/>
      <c r="G46" s="35" t="s">
        <v>172</v>
      </c>
      <c r="H46" s="35"/>
      <c r="I46" s="78" t="s">
        <v>4</v>
      </c>
      <c r="J46" s="34"/>
      <c r="K46" s="35" t="s">
        <v>6</v>
      </c>
      <c r="L46" s="35"/>
      <c r="M46" s="78" t="s">
        <v>8</v>
      </c>
      <c r="N46" s="34"/>
      <c r="O46" s="35" t="s">
        <v>9</v>
      </c>
      <c r="P46" s="35"/>
      <c r="Q46" s="35" t="s">
        <v>10</v>
      </c>
      <c r="R46" s="78"/>
      <c r="S46" s="34" t="s">
        <v>12</v>
      </c>
      <c r="T46" s="35"/>
      <c r="U46" s="35" t="s">
        <v>78</v>
      </c>
      <c r="V46" s="78"/>
      <c r="W46" s="464" t="s">
        <v>104</v>
      </c>
      <c r="X46" s="208" t="s">
        <v>27</v>
      </c>
      <c r="Y46" s="221"/>
      <c r="Z46" s="213"/>
      <c r="AA46" s="178"/>
      <c r="AB46" s="178"/>
      <c r="AC46" s="181"/>
      <c r="AD46" s="461"/>
      <c r="AE46" s="329">
        <f>(COUNTA(F46:V46)*3)</f>
        <v>24</v>
      </c>
      <c r="AF46" s="145">
        <v>24</v>
      </c>
      <c r="AG46" s="152">
        <f t="shared" si="10"/>
        <v>48</v>
      </c>
      <c r="AH46" s="237"/>
    </row>
    <row r="47" spans="1:34" s="2" customFormat="1" x14ac:dyDescent="0.25">
      <c r="A47" s="152">
        <v>5495</v>
      </c>
      <c r="B47" s="136" t="s">
        <v>164</v>
      </c>
      <c r="C47" s="432" t="s">
        <v>107</v>
      </c>
      <c r="D47" s="142" t="s">
        <v>154</v>
      </c>
      <c r="E47" s="458"/>
      <c r="F47" s="34"/>
      <c r="G47" s="35" t="s">
        <v>172</v>
      </c>
      <c r="H47" s="35"/>
      <c r="I47" s="78" t="s">
        <v>4</v>
      </c>
      <c r="J47" s="34"/>
      <c r="K47" s="35" t="s">
        <v>6</v>
      </c>
      <c r="L47" s="35"/>
      <c r="M47" s="78" t="s">
        <v>8</v>
      </c>
      <c r="N47" s="34"/>
      <c r="O47" s="35" t="s">
        <v>9</v>
      </c>
      <c r="P47" s="35"/>
      <c r="Q47" s="35" t="s">
        <v>10</v>
      </c>
      <c r="R47" s="78"/>
      <c r="S47" s="34" t="s">
        <v>12</v>
      </c>
      <c r="T47" s="35"/>
      <c r="U47" s="35" t="s">
        <v>78</v>
      </c>
      <c r="V47" s="78"/>
      <c r="W47" s="464" t="s">
        <v>104</v>
      </c>
      <c r="X47" s="208" t="s">
        <v>27</v>
      </c>
      <c r="Y47" s="221"/>
      <c r="Z47" s="213"/>
      <c r="AA47" s="178"/>
      <c r="AB47" s="178"/>
      <c r="AC47" s="181"/>
      <c r="AD47" s="461"/>
      <c r="AE47" s="329">
        <f>(COUNTA(F47:V47)*3)</f>
        <v>24</v>
      </c>
      <c r="AF47" s="145">
        <v>24</v>
      </c>
      <c r="AG47" s="152">
        <f t="shared" si="10"/>
        <v>48</v>
      </c>
      <c r="AH47" s="237"/>
    </row>
    <row r="48" spans="1:34" s="2" customFormat="1" ht="16.5" thickBot="1" x14ac:dyDescent="0.3">
      <c r="A48" s="153">
        <v>5495</v>
      </c>
      <c r="B48" s="153" t="s">
        <v>165</v>
      </c>
      <c r="C48" s="274" t="s">
        <v>166</v>
      </c>
      <c r="D48" s="143" t="s">
        <v>7</v>
      </c>
      <c r="E48" s="459"/>
      <c r="F48" s="36"/>
      <c r="G48" s="37" t="s">
        <v>172</v>
      </c>
      <c r="H48" s="37"/>
      <c r="I48" s="79" t="s">
        <v>4</v>
      </c>
      <c r="J48" s="36"/>
      <c r="K48" s="37" t="s">
        <v>6</v>
      </c>
      <c r="L48" s="37"/>
      <c r="M48" s="79" t="s">
        <v>8</v>
      </c>
      <c r="N48" s="36"/>
      <c r="O48" s="37" t="s">
        <v>9</v>
      </c>
      <c r="P48" s="37"/>
      <c r="Q48" s="37" t="s">
        <v>10</v>
      </c>
      <c r="R48" s="79"/>
      <c r="S48" s="36" t="s">
        <v>12</v>
      </c>
      <c r="T48" s="37"/>
      <c r="U48" s="37" t="s">
        <v>78</v>
      </c>
      <c r="V48" s="79"/>
      <c r="W48" s="465" t="s">
        <v>104</v>
      </c>
      <c r="X48" s="209" t="s">
        <v>27</v>
      </c>
      <c r="Y48" s="222"/>
      <c r="Z48" s="214"/>
      <c r="AA48" s="215"/>
      <c r="AB48" s="215"/>
      <c r="AC48" s="210"/>
      <c r="AD48" s="487"/>
      <c r="AE48" s="330">
        <f>(COUNTA(F48:V48)*2)</f>
        <v>16</v>
      </c>
      <c r="AF48" s="146">
        <v>22</v>
      </c>
      <c r="AG48" s="153">
        <f t="shared" si="10"/>
        <v>38</v>
      </c>
      <c r="AH48" s="237">
        <f>SUM(AG11:AG48)</f>
        <v>1622</v>
      </c>
    </row>
    <row r="49" spans="1:121" s="2" customFormat="1" x14ac:dyDescent="0.25">
      <c r="A49" s="404"/>
      <c r="B49" s="404"/>
      <c r="C49" s="108"/>
      <c r="D49" s="412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90"/>
      <c r="Y49" s="190"/>
      <c r="Z49" s="190"/>
      <c r="AA49" s="190"/>
      <c r="AB49" s="190"/>
      <c r="AC49" s="190"/>
      <c r="AD49" s="190"/>
      <c r="AE49" s="410"/>
      <c r="AF49" s="404"/>
      <c r="AG49" s="404"/>
      <c r="AH49" s="237"/>
    </row>
    <row r="50" spans="1:121" s="169" customFormat="1" ht="15.75" customHeight="1" thickBot="1" x14ac:dyDescent="0.25">
      <c r="A50" s="164"/>
      <c r="B50" s="164"/>
      <c r="C50" s="170"/>
      <c r="D50" s="3"/>
      <c r="E50" s="412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48"/>
      <c r="AA50" s="148"/>
      <c r="AB50" s="559"/>
      <c r="AC50" s="559"/>
      <c r="AD50" s="559"/>
      <c r="AE50" s="19"/>
      <c r="AF50" s="19"/>
      <c r="AG50" s="19"/>
    </row>
    <row r="51" spans="1:121" s="169" customFormat="1" ht="22.5" customHeight="1" x14ac:dyDescent="0.2">
      <c r="A51" s="171"/>
      <c r="B51" s="172"/>
      <c r="C51" s="172"/>
      <c r="D51" s="543" t="s">
        <v>2</v>
      </c>
      <c r="E51" s="566" t="s">
        <v>127</v>
      </c>
      <c r="F51" s="541" t="s">
        <v>145</v>
      </c>
      <c r="G51" s="542"/>
      <c r="H51" s="542"/>
      <c r="I51" s="543"/>
      <c r="J51" s="541" t="s">
        <v>146</v>
      </c>
      <c r="K51" s="542"/>
      <c r="L51" s="542"/>
      <c r="M51" s="543"/>
      <c r="N51" s="541" t="s">
        <v>147</v>
      </c>
      <c r="O51" s="542"/>
      <c r="P51" s="542"/>
      <c r="Q51" s="542"/>
      <c r="R51" s="543"/>
      <c r="S51" s="541" t="s">
        <v>148</v>
      </c>
      <c r="T51" s="542"/>
      <c r="U51" s="542"/>
      <c r="V51" s="543"/>
      <c r="W51" s="541" t="s">
        <v>149</v>
      </c>
      <c r="X51" s="542"/>
      <c r="Y51" s="543"/>
      <c r="Z51" s="560">
        <v>42736</v>
      </c>
      <c r="AA51" s="561"/>
      <c r="AB51" s="561"/>
      <c r="AC51" s="562"/>
      <c r="AD51" s="440"/>
      <c r="AE51" s="555" t="s">
        <v>88</v>
      </c>
      <c r="AF51" s="552" t="s">
        <v>89</v>
      </c>
      <c r="AG51" s="550" t="s">
        <v>90</v>
      </c>
    </row>
    <row r="52" spans="1:121" ht="22.5" customHeight="1" thickBot="1" x14ac:dyDescent="0.25">
      <c r="A52" s="307" t="s">
        <v>214</v>
      </c>
      <c r="B52" s="199"/>
      <c r="C52" s="199"/>
      <c r="D52" s="569"/>
      <c r="E52" s="567"/>
      <c r="F52" s="568"/>
      <c r="G52" s="559"/>
      <c r="H52" s="559"/>
      <c r="I52" s="569"/>
      <c r="J52" s="568"/>
      <c r="K52" s="559"/>
      <c r="L52" s="559"/>
      <c r="M52" s="569"/>
      <c r="N52" s="568"/>
      <c r="O52" s="559"/>
      <c r="P52" s="559"/>
      <c r="Q52" s="559"/>
      <c r="R52" s="569"/>
      <c r="S52" s="568"/>
      <c r="T52" s="559"/>
      <c r="U52" s="559"/>
      <c r="V52" s="569"/>
      <c r="W52" s="568"/>
      <c r="X52" s="559"/>
      <c r="Y52" s="569"/>
      <c r="Z52" s="563"/>
      <c r="AA52" s="564"/>
      <c r="AB52" s="564"/>
      <c r="AC52" s="565"/>
      <c r="AD52" s="441"/>
      <c r="AE52" s="558"/>
      <c r="AF52" s="553"/>
      <c r="AG52" s="537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</row>
    <row r="53" spans="1:121" ht="31.5" customHeight="1" thickBot="1" x14ac:dyDescent="0.25">
      <c r="A53" s="196" t="s">
        <v>0</v>
      </c>
      <c r="B53" s="196" t="s">
        <v>13</v>
      </c>
      <c r="C53" s="196" t="s">
        <v>1</v>
      </c>
      <c r="D53" s="570"/>
      <c r="E53" s="399">
        <v>30</v>
      </c>
      <c r="F53" s="10">
        <v>6</v>
      </c>
      <c r="G53" s="11">
        <f>+F53+7</f>
        <v>13</v>
      </c>
      <c r="H53" s="11">
        <f>+G53+7</f>
        <v>20</v>
      </c>
      <c r="I53" s="7">
        <f>+H53+7</f>
        <v>27</v>
      </c>
      <c r="J53" s="10">
        <v>3</v>
      </c>
      <c r="K53" s="11">
        <f>+J53+7</f>
        <v>10</v>
      </c>
      <c r="L53" s="11">
        <f>+K53+7</f>
        <v>17</v>
      </c>
      <c r="M53" s="7">
        <f>+L53+7</f>
        <v>24</v>
      </c>
      <c r="N53" s="10">
        <v>1</v>
      </c>
      <c r="O53" s="11">
        <f>+N53+7</f>
        <v>8</v>
      </c>
      <c r="P53" s="11">
        <f>+O53+7</f>
        <v>15</v>
      </c>
      <c r="Q53" s="11">
        <f>+P53+7</f>
        <v>22</v>
      </c>
      <c r="R53" s="7">
        <f>+Q53+7</f>
        <v>29</v>
      </c>
      <c r="S53" s="10">
        <v>5</v>
      </c>
      <c r="T53" s="11">
        <f>+S53+7</f>
        <v>12</v>
      </c>
      <c r="U53" s="11">
        <f>+T53+7</f>
        <v>19</v>
      </c>
      <c r="V53" s="7">
        <f>+U53+7</f>
        <v>26</v>
      </c>
      <c r="W53" s="10">
        <v>3</v>
      </c>
      <c r="X53" s="11">
        <f>+W53+7</f>
        <v>10</v>
      </c>
      <c r="Y53" s="7">
        <f>+X53+7</f>
        <v>17</v>
      </c>
      <c r="Z53" s="10">
        <v>7</v>
      </c>
      <c r="AA53" s="11">
        <f>+Z53+7</f>
        <v>14</v>
      </c>
      <c r="AB53" s="11">
        <f>+AA53+7</f>
        <v>21</v>
      </c>
      <c r="AC53" s="12">
        <f>+AB53+7</f>
        <v>28</v>
      </c>
      <c r="AD53" s="400"/>
      <c r="AE53" s="571"/>
      <c r="AF53" s="554"/>
      <c r="AG53" s="551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</row>
    <row r="54" spans="1:121" ht="15.75" customHeight="1" x14ac:dyDescent="0.2">
      <c r="A54" s="370"/>
      <c r="B54" s="371"/>
      <c r="C54" s="371"/>
      <c r="D54" s="371"/>
      <c r="E54" s="389" t="s">
        <v>210</v>
      </c>
      <c r="F54" s="402"/>
      <c r="G54" s="402"/>
      <c r="H54" s="402"/>
      <c r="I54" s="402"/>
      <c r="J54" s="402"/>
      <c r="K54" s="445"/>
      <c r="L54" s="492" t="s">
        <v>210</v>
      </c>
      <c r="M54" s="445"/>
      <c r="N54" s="493"/>
      <c r="O54" s="493" t="s">
        <v>210</v>
      </c>
      <c r="P54" s="493"/>
      <c r="Q54" s="402"/>
      <c r="R54" s="445"/>
      <c r="S54" s="492" t="s">
        <v>210</v>
      </c>
      <c r="T54" s="445"/>
      <c r="U54" s="493"/>
      <c r="V54" s="493" t="s">
        <v>210</v>
      </c>
      <c r="W54" s="493"/>
      <c r="X54" s="387" t="s">
        <v>210</v>
      </c>
      <c r="Y54" s="402"/>
      <c r="Z54" s="402"/>
      <c r="AA54" s="402"/>
      <c r="AB54" s="387" t="s">
        <v>210</v>
      </c>
      <c r="AC54" s="402"/>
      <c r="AD54" s="402"/>
      <c r="AE54" s="402"/>
      <c r="AF54" s="166">
        <f>+AE54+7</f>
        <v>7</v>
      </c>
      <c r="AG54" s="403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</row>
    <row r="55" spans="1:121" ht="15.75" customHeight="1" thickBot="1" x14ac:dyDescent="0.25">
      <c r="A55" s="378"/>
      <c r="B55" s="379"/>
      <c r="C55" s="379" t="s">
        <v>184</v>
      </c>
      <c r="D55" s="379"/>
      <c r="E55" s="442"/>
      <c r="F55" s="381" t="s">
        <v>210</v>
      </c>
      <c r="G55" s="442"/>
      <c r="H55" s="443"/>
      <c r="I55" s="381" t="s">
        <v>210</v>
      </c>
      <c r="J55" s="442"/>
      <c r="K55" s="442"/>
      <c r="L55" s="442"/>
      <c r="M55" s="442"/>
      <c r="N55" s="442"/>
      <c r="O55" s="444"/>
      <c r="P55" s="442"/>
      <c r="Q55" s="442"/>
      <c r="R55" s="446" t="s">
        <v>210</v>
      </c>
      <c r="S55" s="381"/>
      <c r="T55" s="494"/>
      <c r="U55" s="495" t="s">
        <v>210</v>
      </c>
      <c r="V55" s="494"/>
      <c r="W55" s="381" t="s">
        <v>210</v>
      </c>
      <c r="X55" s="496" t="s">
        <v>210</v>
      </c>
      <c r="Y55" s="405"/>
      <c r="Z55" s="442"/>
      <c r="AA55" s="442"/>
      <c r="AB55" s="442"/>
      <c r="AC55" s="442"/>
      <c r="AD55" s="442"/>
      <c r="AE55" s="405"/>
      <c r="AF55" s="405"/>
      <c r="AG55" s="413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</row>
    <row r="56" spans="1:121" ht="15.75" customHeight="1" x14ac:dyDescent="0.2">
      <c r="A56" s="144">
        <v>881</v>
      </c>
      <c r="B56" s="331" t="s">
        <v>62</v>
      </c>
      <c r="C56" s="122" t="s">
        <v>86</v>
      </c>
      <c r="D56" s="144" t="s">
        <v>153</v>
      </c>
      <c r="E56" s="457"/>
      <c r="F56" s="32"/>
      <c r="G56" s="33" t="s">
        <v>172</v>
      </c>
      <c r="H56" s="33"/>
      <c r="I56" s="80" t="s">
        <v>4</v>
      </c>
      <c r="J56" s="32"/>
      <c r="K56" s="33" t="s">
        <v>6</v>
      </c>
      <c r="L56" s="33"/>
      <c r="M56" s="80" t="s">
        <v>8</v>
      </c>
      <c r="N56" s="32"/>
      <c r="O56" s="33" t="s">
        <v>9</v>
      </c>
      <c r="P56" s="33"/>
      <c r="Q56" s="33" t="s">
        <v>10</v>
      </c>
      <c r="R56" s="80"/>
      <c r="S56" s="32" t="s">
        <v>12</v>
      </c>
      <c r="T56" s="33"/>
      <c r="U56" s="33" t="s">
        <v>21</v>
      </c>
      <c r="V56" s="80" t="s">
        <v>48</v>
      </c>
      <c r="W56" s="463" t="s">
        <v>104</v>
      </c>
      <c r="X56" s="182" t="s">
        <v>27</v>
      </c>
      <c r="Y56" s="224"/>
      <c r="Z56" s="211"/>
      <c r="AA56" s="212"/>
      <c r="AB56" s="212"/>
      <c r="AC56" s="195"/>
      <c r="AD56" s="460"/>
      <c r="AE56" s="328">
        <f>(COUNTA(F56:U56)*3)</f>
        <v>24</v>
      </c>
      <c r="AF56" s="144"/>
      <c r="AG56" s="151">
        <f>SUM(AE56:AF56)</f>
        <v>24</v>
      </c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</row>
    <row r="57" spans="1:121" ht="32.25" customHeight="1" x14ac:dyDescent="0.2">
      <c r="A57" s="145">
        <v>881</v>
      </c>
      <c r="B57" s="332" t="s">
        <v>31</v>
      </c>
      <c r="C57" s="27" t="s">
        <v>38</v>
      </c>
      <c r="D57" s="145" t="s">
        <v>154</v>
      </c>
      <c r="E57" s="458"/>
      <c r="F57" s="34"/>
      <c r="G57" s="35" t="s">
        <v>172</v>
      </c>
      <c r="H57" s="35"/>
      <c r="I57" s="78" t="s">
        <v>4</v>
      </c>
      <c r="J57" s="34"/>
      <c r="K57" s="35" t="s">
        <v>6</v>
      </c>
      <c r="L57" s="35"/>
      <c r="M57" s="78" t="s">
        <v>8</v>
      </c>
      <c r="N57" s="34"/>
      <c r="O57" s="35" t="s">
        <v>9</v>
      </c>
      <c r="P57" s="35"/>
      <c r="Q57" s="35" t="s">
        <v>10</v>
      </c>
      <c r="R57" s="78"/>
      <c r="S57" s="34" t="s">
        <v>12</v>
      </c>
      <c r="T57" s="35"/>
      <c r="U57" s="35" t="s">
        <v>21</v>
      </c>
      <c r="V57" s="78" t="s">
        <v>48</v>
      </c>
      <c r="W57" s="464" t="s">
        <v>104</v>
      </c>
      <c r="X57" s="180" t="s">
        <v>27</v>
      </c>
      <c r="Y57" s="221"/>
      <c r="Z57" s="213"/>
      <c r="AA57" s="178"/>
      <c r="AB57" s="178"/>
      <c r="AC57" s="181"/>
      <c r="AD57" s="461"/>
      <c r="AE57" s="329">
        <f>(COUNTA(F57:U57)*3)</f>
        <v>24</v>
      </c>
      <c r="AF57" s="145"/>
      <c r="AG57" s="152">
        <f t="shared" ref="AG57:AG61" si="11">SUM(AE57:AF57)</f>
        <v>24</v>
      </c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</row>
    <row r="58" spans="1:121" ht="15.75" customHeight="1" x14ac:dyDescent="0.2">
      <c r="A58" s="145">
        <v>881</v>
      </c>
      <c r="B58" s="332" t="s">
        <v>35</v>
      </c>
      <c r="C58" s="27" t="s">
        <v>36</v>
      </c>
      <c r="D58" s="145" t="s">
        <v>11</v>
      </c>
      <c r="E58" s="458"/>
      <c r="F58" s="34"/>
      <c r="G58" s="35" t="s">
        <v>172</v>
      </c>
      <c r="H58" s="35"/>
      <c r="I58" s="78" t="s">
        <v>4</v>
      </c>
      <c r="J58" s="34"/>
      <c r="K58" s="35" t="s">
        <v>6</v>
      </c>
      <c r="L58" s="35"/>
      <c r="M58" s="78" t="s">
        <v>8</v>
      </c>
      <c r="N58" s="34"/>
      <c r="O58" s="35" t="s">
        <v>9</v>
      </c>
      <c r="P58" s="35"/>
      <c r="Q58" s="35" t="s">
        <v>10</v>
      </c>
      <c r="R58" s="78"/>
      <c r="S58" s="34" t="s">
        <v>12</v>
      </c>
      <c r="T58" s="35"/>
      <c r="U58" s="35"/>
      <c r="V58" s="78" t="s">
        <v>48</v>
      </c>
      <c r="W58" s="464" t="s">
        <v>104</v>
      </c>
      <c r="X58" s="180" t="s">
        <v>27</v>
      </c>
      <c r="Y58" s="221"/>
      <c r="Z58" s="213"/>
      <c r="AA58" s="178"/>
      <c r="AB58" s="178"/>
      <c r="AC58" s="181"/>
      <c r="AD58" s="461"/>
      <c r="AE58" s="329">
        <f>(COUNTA(F58:V58)*3)</f>
        <v>24</v>
      </c>
      <c r="AF58" s="145"/>
      <c r="AG58" s="152">
        <f t="shared" si="11"/>
        <v>24</v>
      </c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</row>
    <row r="59" spans="1:121" ht="15.75" customHeight="1" x14ac:dyDescent="0.2">
      <c r="A59" s="145">
        <v>881</v>
      </c>
      <c r="B59" s="332" t="s">
        <v>39</v>
      </c>
      <c r="C59" s="27" t="s">
        <v>40</v>
      </c>
      <c r="D59" s="145" t="s">
        <v>153</v>
      </c>
      <c r="E59" s="458"/>
      <c r="F59" s="34" t="s">
        <v>172</v>
      </c>
      <c r="G59" s="35"/>
      <c r="H59" s="35" t="s">
        <v>4</v>
      </c>
      <c r="I59" s="78"/>
      <c r="J59" s="34" t="s">
        <v>6</v>
      </c>
      <c r="K59" s="35"/>
      <c r="L59" s="35" t="s">
        <v>8</v>
      </c>
      <c r="M59" s="78"/>
      <c r="N59" s="34" t="s">
        <v>9</v>
      </c>
      <c r="O59" s="35"/>
      <c r="P59" s="35" t="s">
        <v>10</v>
      </c>
      <c r="Q59" s="35"/>
      <c r="R59" s="78" t="s">
        <v>12</v>
      </c>
      <c r="S59" s="34"/>
      <c r="T59" s="35" t="s">
        <v>21</v>
      </c>
      <c r="U59" s="35"/>
      <c r="V59" s="78" t="s">
        <v>48</v>
      </c>
      <c r="W59" s="464" t="s">
        <v>104</v>
      </c>
      <c r="X59" s="208" t="s">
        <v>27</v>
      </c>
      <c r="Y59" s="221"/>
      <c r="Z59" s="213"/>
      <c r="AA59" s="178"/>
      <c r="AB59" s="178"/>
      <c r="AC59" s="181"/>
      <c r="AD59" s="461"/>
      <c r="AE59" s="329">
        <f>(COUNTA(F59:U59)*3)</f>
        <v>24</v>
      </c>
      <c r="AF59" s="145"/>
      <c r="AG59" s="152">
        <f t="shared" si="11"/>
        <v>24</v>
      </c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</row>
    <row r="60" spans="1:121" ht="35.25" customHeight="1" x14ac:dyDescent="0.2">
      <c r="A60" s="145">
        <v>881</v>
      </c>
      <c r="B60" s="332" t="s">
        <v>33</v>
      </c>
      <c r="C60" s="27" t="s">
        <v>34</v>
      </c>
      <c r="D60" s="145" t="s">
        <v>154</v>
      </c>
      <c r="E60" s="458"/>
      <c r="F60" s="34" t="s">
        <v>172</v>
      </c>
      <c r="G60" s="35"/>
      <c r="H60" s="35" t="s">
        <v>4</v>
      </c>
      <c r="I60" s="78"/>
      <c r="J60" s="34" t="s">
        <v>6</v>
      </c>
      <c r="K60" s="35"/>
      <c r="L60" s="35" t="s">
        <v>8</v>
      </c>
      <c r="M60" s="78"/>
      <c r="N60" s="34" t="s">
        <v>9</v>
      </c>
      <c r="O60" s="35"/>
      <c r="P60" s="35" t="s">
        <v>10</v>
      </c>
      <c r="Q60" s="35"/>
      <c r="R60" s="78" t="s">
        <v>12</v>
      </c>
      <c r="S60" s="34"/>
      <c r="T60" s="35" t="s">
        <v>21</v>
      </c>
      <c r="U60" s="35"/>
      <c r="V60" s="78" t="s">
        <v>48</v>
      </c>
      <c r="W60" s="464" t="s">
        <v>104</v>
      </c>
      <c r="X60" s="208" t="s">
        <v>27</v>
      </c>
      <c r="Y60" s="221"/>
      <c r="Z60" s="213"/>
      <c r="AA60" s="178"/>
      <c r="AB60" s="178"/>
      <c r="AC60" s="181"/>
      <c r="AD60" s="461"/>
      <c r="AE60" s="329">
        <f>(COUNTA(F60:U60)*3)</f>
        <v>24</v>
      </c>
      <c r="AF60" s="145"/>
      <c r="AG60" s="152">
        <f t="shared" si="11"/>
        <v>24</v>
      </c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</row>
    <row r="61" spans="1:121" ht="30" customHeight="1" thickBot="1" x14ac:dyDescent="0.25">
      <c r="A61" s="146">
        <v>881</v>
      </c>
      <c r="B61" s="333" t="s">
        <v>37</v>
      </c>
      <c r="C61" s="160" t="s">
        <v>32</v>
      </c>
      <c r="D61" s="146" t="s">
        <v>11</v>
      </c>
      <c r="E61" s="459"/>
      <c r="F61" s="36" t="s">
        <v>172</v>
      </c>
      <c r="G61" s="37"/>
      <c r="H61" s="37" t="s">
        <v>4</v>
      </c>
      <c r="I61" s="79"/>
      <c r="J61" s="36" t="s">
        <v>6</v>
      </c>
      <c r="K61" s="37"/>
      <c r="L61" s="37" t="s">
        <v>8</v>
      </c>
      <c r="M61" s="79"/>
      <c r="N61" s="36" t="s">
        <v>9</v>
      </c>
      <c r="O61" s="37"/>
      <c r="P61" s="37" t="s">
        <v>10</v>
      </c>
      <c r="Q61" s="37"/>
      <c r="R61" s="79" t="s">
        <v>12</v>
      </c>
      <c r="S61" s="36"/>
      <c r="T61" s="37" t="s">
        <v>21</v>
      </c>
      <c r="U61" s="37"/>
      <c r="V61" s="79" t="s">
        <v>48</v>
      </c>
      <c r="W61" s="465" t="s">
        <v>104</v>
      </c>
      <c r="X61" s="209" t="s">
        <v>27</v>
      </c>
      <c r="Y61" s="222"/>
      <c r="Z61" s="214"/>
      <c r="AA61" s="215"/>
      <c r="AB61" s="215"/>
      <c r="AC61" s="210"/>
      <c r="AD61" s="487"/>
      <c r="AE61" s="330">
        <f>(COUNTA(F61:U61)*3)</f>
        <v>24</v>
      </c>
      <c r="AF61" s="146"/>
      <c r="AG61" s="153">
        <f t="shared" si="11"/>
        <v>24</v>
      </c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</row>
    <row r="62" spans="1:121" ht="15.75" customHeight="1" x14ac:dyDescent="0.2">
      <c r="A62" s="144">
        <v>981</v>
      </c>
      <c r="B62" s="151" t="s">
        <v>44</v>
      </c>
      <c r="C62" s="52" t="s">
        <v>43</v>
      </c>
      <c r="D62" s="144" t="s">
        <v>153</v>
      </c>
      <c r="E62" s="457"/>
      <c r="F62" s="32"/>
      <c r="G62" s="33" t="s">
        <v>172</v>
      </c>
      <c r="H62" s="33"/>
      <c r="I62" s="80" t="s">
        <v>4</v>
      </c>
      <c r="J62" s="32"/>
      <c r="K62" s="33" t="s">
        <v>6</v>
      </c>
      <c r="L62" s="33"/>
      <c r="M62" s="80" t="s">
        <v>8</v>
      </c>
      <c r="N62" s="32"/>
      <c r="O62" s="33" t="s">
        <v>9</v>
      </c>
      <c r="P62" s="33"/>
      <c r="Q62" s="33" t="s">
        <v>10</v>
      </c>
      <c r="R62" s="80"/>
      <c r="S62" s="32" t="s">
        <v>12</v>
      </c>
      <c r="T62" s="33"/>
      <c r="U62" s="33" t="s">
        <v>21</v>
      </c>
      <c r="V62" s="80"/>
      <c r="W62" s="32" t="s">
        <v>47</v>
      </c>
      <c r="X62" s="182" t="s">
        <v>27</v>
      </c>
      <c r="Y62" s="224"/>
      <c r="Z62" s="211"/>
      <c r="AA62" s="212"/>
      <c r="AB62" s="212"/>
      <c r="AC62" s="195"/>
      <c r="AD62" s="460"/>
      <c r="AE62" s="328">
        <f>(COUNTA(F62:V62)*3)</f>
        <v>24</v>
      </c>
      <c r="AF62" s="144"/>
      <c r="AG62" s="151">
        <f>SUM(AE62:AF62)</f>
        <v>24</v>
      </c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</row>
    <row r="63" spans="1:121" x14ac:dyDescent="0.2">
      <c r="A63" s="145">
        <v>981</v>
      </c>
      <c r="B63" s="152" t="s">
        <v>129</v>
      </c>
      <c r="C63" s="53" t="s">
        <v>59</v>
      </c>
      <c r="D63" s="145" t="s">
        <v>154</v>
      </c>
      <c r="E63" s="458"/>
      <c r="F63" s="34"/>
      <c r="G63" s="35" t="s">
        <v>172</v>
      </c>
      <c r="H63" s="35"/>
      <c r="I63" s="78" t="s">
        <v>4</v>
      </c>
      <c r="J63" s="34"/>
      <c r="K63" s="35" t="s">
        <v>6</v>
      </c>
      <c r="L63" s="35"/>
      <c r="M63" s="78" t="s">
        <v>8</v>
      </c>
      <c r="N63" s="34"/>
      <c r="O63" s="35" t="s">
        <v>9</v>
      </c>
      <c r="P63" s="35"/>
      <c r="Q63" s="35" t="s">
        <v>10</v>
      </c>
      <c r="R63" s="78"/>
      <c r="S63" s="34" t="s">
        <v>12</v>
      </c>
      <c r="T63" s="35"/>
      <c r="U63" s="35" t="s">
        <v>21</v>
      </c>
      <c r="V63" s="78"/>
      <c r="W63" s="34" t="s">
        <v>47</v>
      </c>
      <c r="X63" s="180" t="s">
        <v>27</v>
      </c>
      <c r="Y63" s="221"/>
      <c r="Z63" s="213"/>
      <c r="AA63" s="178"/>
      <c r="AB63" s="178"/>
      <c r="AC63" s="181"/>
      <c r="AD63" s="461"/>
      <c r="AE63" s="329">
        <f t="shared" ref="AE63" si="12">(COUNTA(F63:V63)*3)</f>
        <v>24</v>
      </c>
      <c r="AF63" s="145"/>
      <c r="AG63" s="152">
        <f t="shared" ref="AG63:AG66" si="13">SUM(AE63:AF63)</f>
        <v>24</v>
      </c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</row>
    <row r="64" spans="1:121" ht="15.75" customHeight="1" x14ac:dyDescent="0.2">
      <c r="A64" s="145">
        <v>981</v>
      </c>
      <c r="B64" s="152" t="s">
        <v>130</v>
      </c>
      <c r="C64" s="168" t="s">
        <v>58</v>
      </c>
      <c r="D64" s="145" t="s">
        <v>11</v>
      </c>
      <c r="E64" s="458"/>
      <c r="F64" s="34"/>
      <c r="G64" s="35" t="s">
        <v>172</v>
      </c>
      <c r="H64" s="35"/>
      <c r="I64" s="78" t="s">
        <v>4</v>
      </c>
      <c r="J64" s="34"/>
      <c r="K64" s="35" t="s">
        <v>6</v>
      </c>
      <c r="L64" s="35"/>
      <c r="M64" s="78" t="s">
        <v>8</v>
      </c>
      <c r="N64" s="34"/>
      <c r="O64" s="35" t="s">
        <v>9</v>
      </c>
      <c r="P64" s="35"/>
      <c r="Q64" s="35" t="s">
        <v>10</v>
      </c>
      <c r="R64" s="78"/>
      <c r="S64" s="34" t="s">
        <v>12</v>
      </c>
      <c r="T64" s="35"/>
      <c r="U64" s="35" t="s">
        <v>21</v>
      </c>
      <c r="V64" s="78"/>
      <c r="W64" s="34" t="s">
        <v>47</v>
      </c>
      <c r="X64" s="180" t="s">
        <v>27</v>
      </c>
      <c r="Y64" s="221"/>
      <c r="Z64" s="213"/>
      <c r="AA64" s="178"/>
      <c r="AB64" s="178"/>
      <c r="AC64" s="181"/>
      <c r="AD64" s="461"/>
      <c r="AE64" s="329">
        <f>(COUNTA(F64:V64)*3)</f>
        <v>24</v>
      </c>
      <c r="AF64" s="145"/>
      <c r="AG64" s="152">
        <f t="shared" si="13"/>
        <v>24</v>
      </c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</row>
    <row r="65" spans="1:121" ht="30.75" customHeight="1" x14ac:dyDescent="0.2">
      <c r="A65" s="145">
        <v>981</v>
      </c>
      <c r="B65" s="152" t="s">
        <v>46</v>
      </c>
      <c r="C65" s="53" t="s">
        <v>41</v>
      </c>
      <c r="D65" s="145" t="s">
        <v>153</v>
      </c>
      <c r="E65" s="458"/>
      <c r="F65" s="34" t="s">
        <v>172</v>
      </c>
      <c r="G65" s="35"/>
      <c r="H65" s="35" t="s">
        <v>4</v>
      </c>
      <c r="I65" s="78"/>
      <c r="J65" s="34" t="s">
        <v>6</v>
      </c>
      <c r="K65" s="35"/>
      <c r="L65" s="35" t="s">
        <v>8</v>
      </c>
      <c r="M65" s="78"/>
      <c r="N65" s="34" t="s">
        <v>9</v>
      </c>
      <c r="O65" s="35"/>
      <c r="P65" s="35" t="s">
        <v>10</v>
      </c>
      <c r="Q65" s="35"/>
      <c r="R65" s="78" t="s">
        <v>12</v>
      </c>
      <c r="S65" s="34"/>
      <c r="T65" s="35" t="s">
        <v>21</v>
      </c>
      <c r="U65" s="35"/>
      <c r="V65" s="78"/>
      <c r="W65" s="34" t="s">
        <v>47</v>
      </c>
      <c r="X65" s="208" t="s">
        <v>27</v>
      </c>
      <c r="Y65" s="221"/>
      <c r="Z65" s="213"/>
      <c r="AA65" s="178"/>
      <c r="AB65" s="178"/>
      <c r="AC65" s="181"/>
      <c r="AD65" s="461"/>
      <c r="AE65" s="329">
        <f>(COUNTA(F65:V65)*3)</f>
        <v>24</v>
      </c>
      <c r="AF65" s="145"/>
      <c r="AG65" s="152">
        <f t="shared" si="13"/>
        <v>24</v>
      </c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</row>
    <row r="66" spans="1:121" ht="16.5" customHeight="1" x14ac:dyDescent="0.2">
      <c r="A66" s="145">
        <v>981</v>
      </c>
      <c r="B66" s="152" t="s">
        <v>45</v>
      </c>
      <c r="C66" s="53" t="s">
        <v>42</v>
      </c>
      <c r="D66" s="145" t="s">
        <v>226</v>
      </c>
      <c r="E66" s="458"/>
      <c r="F66" s="34" t="s">
        <v>140</v>
      </c>
      <c r="G66" s="35"/>
      <c r="H66" s="35" t="s">
        <v>172</v>
      </c>
      <c r="I66" s="78"/>
      <c r="J66" s="34" t="s">
        <v>4</v>
      </c>
      <c r="K66" s="35"/>
      <c r="L66" s="35" t="s">
        <v>6</v>
      </c>
      <c r="M66" s="78"/>
      <c r="N66" s="34" t="s">
        <v>8</v>
      </c>
      <c r="O66" s="35"/>
      <c r="P66" s="35" t="s">
        <v>9</v>
      </c>
      <c r="Q66" s="35"/>
      <c r="R66" s="78" t="s">
        <v>10</v>
      </c>
      <c r="S66" s="34"/>
      <c r="T66" s="35" t="s">
        <v>12</v>
      </c>
      <c r="U66" s="35"/>
      <c r="V66" s="78" t="s">
        <v>21</v>
      </c>
      <c r="W66" s="34" t="s">
        <v>47</v>
      </c>
      <c r="X66" s="208" t="s">
        <v>27</v>
      </c>
      <c r="Y66" s="221"/>
      <c r="Z66" s="213"/>
      <c r="AA66" s="178"/>
      <c r="AB66" s="178"/>
      <c r="AC66" s="181"/>
      <c r="AD66" s="461"/>
      <c r="AE66" s="329">
        <f>(COUNTA(G66:V66)*3)</f>
        <v>24</v>
      </c>
      <c r="AF66" s="145"/>
      <c r="AG66" s="152">
        <f t="shared" si="13"/>
        <v>24</v>
      </c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</row>
    <row r="67" spans="1:121" ht="16.5" thickBot="1" x14ac:dyDescent="0.25">
      <c r="A67" s="146">
        <v>981</v>
      </c>
      <c r="B67" s="153" t="s">
        <v>99</v>
      </c>
      <c r="C67" s="29" t="s">
        <v>100</v>
      </c>
      <c r="D67" s="146" t="s">
        <v>11</v>
      </c>
      <c r="E67" s="459"/>
      <c r="F67" s="36" t="s">
        <v>219</v>
      </c>
      <c r="G67" s="37"/>
      <c r="H67" s="37" t="s">
        <v>4</v>
      </c>
      <c r="I67" s="79"/>
      <c r="J67" s="36" t="s">
        <v>6</v>
      </c>
      <c r="K67" s="37"/>
      <c r="L67" s="37" t="s">
        <v>8</v>
      </c>
      <c r="M67" s="79"/>
      <c r="N67" s="36" t="s">
        <v>9</v>
      </c>
      <c r="O67" s="37"/>
      <c r="P67" s="37" t="s">
        <v>10</v>
      </c>
      <c r="Q67" s="37"/>
      <c r="R67" s="79" t="s">
        <v>12</v>
      </c>
      <c r="S67" s="36"/>
      <c r="T67" s="37"/>
      <c r="U67" s="37"/>
      <c r="V67" s="79"/>
      <c r="W67" s="36" t="s">
        <v>47</v>
      </c>
      <c r="X67" s="209" t="s">
        <v>27</v>
      </c>
      <c r="Y67" s="222"/>
      <c r="Z67" s="214"/>
      <c r="AA67" s="215"/>
      <c r="AB67" s="215"/>
      <c r="AC67" s="210"/>
      <c r="AD67" s="487"/>
      <c r="AE67" s="330">
        <f>(COUNTA(F67:V67)*3)</f>
        <v>21</v>
      </c>
      <c r="AF67" s="146"/>
      <c r="AG67" s="153">
        <v>0</v>
      </c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</row>
    <row r="68" spans="1:121" ht="15.75" customHeight="1" x14ac:dyDescent="0.2">
      <c r="A68" s="151">
        <v>1081</v>
      </c>
      <c r="B68" s="151" t="s">
        <v>215</v>
      </c>
      <c r="C68" s="122" t="s">
        <v>57</v>
      </c>
      <c r="D68" s="85" t="s">
        <v>3</v>
      </c>
      <c r="E68" s="457"/>
      <c r="F68" s="32"/>
      <c r="G68" s="33" t="s">
        <v>219</v>
      </c>
      <c r="H68" s="33"/>
      <c r="I68" s="80" t="s">
        <v>4</v>
      </c>
      <c r="J68" s="32"/>
      <c r="K68" s="33" t="s">
        <v>6</v>
      </c>
      <c r="L68" s="33"/>
      <c r="M68" s="80" t="s">
        <v>8</v>
      </c>
      <c r="N68" s="32"/>
      <c r="O68" s="33" t="s">
        <v>9</v>
      </c>
      <c r="P68" s="33"/>
      <c r="Q68" s="33" t="s">
        <v>10</v>
      </c>
      <c r="R68" s="80"/>
      <c r="S68" s="32" t="s">
        <v>12</v>
      </c>
      <c r="T68" s="33"/>
      <c r="U68" s="33" t="s">
        <v>21</v>
      </c>
      <c r="V68" s="80" t="s">
        <v>56</v>
      </c>
      <c r="W68" s="463" t="s">
        <v>104</v>
      </c>
      <c r="X68" s="182" t="s">
        <v>27</v>
      </c>
      <c r="Y68" s="224"/>
      <c r="Z68" s="211"/>
      <c r="AA68" s="212"/>
      <c r="AB68" s="212"/>
      <c r="AC68" s="195"/>
      <c r="AD68" s="460"/>
      <c r="AE68" s="328">
        <f>(COUNTA(F68:U68)*3)</f>
        <v>24</v>
      </c>
      <c r="AF68" s="144"/>
      <c r="AG68" s="151">
        <f>SUM(AE68:AF68)</f>
        <v>24</v>
      </c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</row>
    <row r="69" spans="1:121" ht="15.75" customHeight="1" x14ac:dyDescent="0.2">
      <c r="A69" s="152">
        <v>1081</v>
      </c>
      <c r="B69" s="152" t="s">
        <v>216</v>
      </c>
      <c r="C69" s="27" t="s">
        <v>60</v>
      </c>
      <c r="D69" s="86" t="s">
        <v>5</v>
      </c>
      <c r="E69" s="458"/>
      <c r="F69" s="34"/>
      <c r="G69" s="35" t="s">
        <v>172</v>
      </c>
      <c r="H69" s="35"/>
      <c r="I69" s="78" t="s">
        <v>4</v>
      </c>
      <c r="J69" s="34"/>
      <c r="K69" s="35" t="s">
        <v>6</v>
      </c>
      <c r="L69" s="35"/>
      <c r="M69" s="78" t="s">
        <v>8</v>
      </c>
      <c r="N69" s="34"/>
      <c r="O69" s="35" t="s">
        <v>9</v>
      </c>
      <c r="P69" s="35"/>
      <c r="Q69" s="35" t="s">
        <v>10</v>
      </c>
      <c r="R69" s="78"/>
      <c r="S69" s="34" t="s">
        <v>12</v>
      </c>
      <c r="T69" s="35"/>
      <c r="U69" s="35" t="s">
        <v>21</v>
      </c>
      <c r="V69" s="78" t="s">
        <v>56</v>
      </c>
      <c r="W69" s="464" t="s">
        <v>104</v>
      </c>
      <c r="X69" s="180" t="s">
        <v>27</v>
      </c>
      <c r="Y69" s="221"/>
      <c r="Z69" s="213"/>
      <c r="AA69" s="178"/>
      <c r="AB69" s="178"/>
      <c r="AC69" s="181"/>
      <c r="AD69" s="461"/>
      <c r="AE69" s="329">
        <f>(COUNTA(F69:U69)*3)</f>
        <v>24</v>
      </c>
      <c r="AF69" s="145"/>
      <c r="AG69" s="152">
        <f t="shared" ref="AG69:AG72" si="14">SUM(AE69:AF69)</f>
        <v>24</v>
      </c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</row>
    <row r="70" spans="1:121" ht="35.25" customHeight="1" x14ac:dyDescent="0.2">
      <c r="A70" s="152">
        <v>1081</v>
      </c>
      <c r="B70" s="152" t="s">
        <v>217</v>
      </c>
      <c r="C70" s="27" t="s">
        <v>50</v>
      </c>
      <c r="D70" s="86" t="s">
        <v>11</v>
      </c>
      <c r="E70" s="458"/>
      <c r="F70" s="34"/>
      <c r="G70" s="35" t="s">
        <v>219</v>
      </c>
      <c r="H70" s="35"/>
      <c r="I70" s="78" t="s">
        <v>4</v>
      </c>
      <c r="J70" s="34"/>
      <c r="K70" s="35" t="s">
        <v>6</v>
      </c>
      <c r="L70" s="35"/>
      <c r="M70" s="78" t="s">
        <v>8</v>
      </c>
      <c r="N70" s="34"/>
      <c r="O70" s="35" t="s">
        <v>9</v>
      </c>
      <c r="P70" s="35"/>
      <c r="Q70" s="35" t="s">
        <v>10</v>
      </c>
      <c r="R70" s="78"/>
      <c r="S70" s="34" t="s">
        <v>12</v>
      </c>
      <c r="T70" s="35"/>
      <c r="U70" s="35" t="s">
        <v>21</v>
      </c>
      <c r="V70" s="78" t="s">
        <v>56</v>
      </c>
      <c r="W70" s="464" t="s">
        <v>104</v>
      </c>
      <c r="X70" s="180" t="s">
        <v>27</v>
      </c>
      <c r="Y70" s="221"/>
      <c r="Z70" s="213"/>
      <c r="AA70" s="178"/>
      <c r="AB70" s="178"/>
      <c r="AC70" s="181"/>
      <c r="AD70" s="461"/>
      <c r="AE70" s="329">
        <f>(COUNTA(F70:U70)*3)</f>
        <v>24</v>
      </c>
      <c r="AF70" s="145"/>
      <c r="AG70" s="152">
        <f t="shared" si="14"/>
        <v>24</v>
      </c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</row>
    <row r="71" spans="1:121" x14ac:dyDescent="0.2">
      <c r="A71" s="152">
        <v>1081</v>
      </c>
      <c r="B71" s="152" t="s">
        <v>218</v>
      </c>
      <c r="C71" s="27" t="s">
        <v>51</v>
      </c>
      <c r="D71" s="86" t="s">
        <v>3</v>
      </c>
      <c r="E71" s="458"/>
      <c r="F71" s="34" t="s">
        <v>219</v>
      </c>
      <c r="G71" s="35"/>
      <c r="H71" s="35" t="s">
        <v>4</v>
      </c>
      <c r="I71" s="78"/>
      <c r="J71" s="34" t="s">
        <v>6</v>
      </c>
      <c r="K71" s="35"/>
      <c r="L71" s="35" t="s">
        <v>8</v>
      </c>
      <c r="M71" s="78"/>
      <c r="N71" s="34" t="s">
        <v>9</v>
      </c>
      <c r="O71" s="35"/>
      <c r="P71" s="35" t="s">
        <v>10</v>
      </c>
      <c r="Q71" s="35"/>
      <c r="R71" s="78" t="s">
        <v>12</v>
      </c>
      <c r="S71" s="34"/>
      <c r="T71" s="35" t="s">
        <v>21</v>
      </c>
      <c r="U71" s="35"/>
      <c r="V71" s="78" t="s">
        <v>56</v>
      </c>
      <c r="W71" s="464" t="s">
        <v>104</v>
      </c>
      <c r="X71" s="208" t="s">
        <v>27</v>
      </c>
      <c r="Y71" s="221"/>
      <c r="Z71" s="213"/>
      <c r="AA71" s="178"/>
      <c r="AB71" s="178"/>
      <c r="AC71" s="181"/>
      <c r="AD71" s="461"/>
      <c r="AE71" s="329">
        <f>(COUNTA(F71:U71)*3)</f>
        <v>24</v>
      </c>
      <c r="AF71" s="145"/>
      <c r="AG71" s="152">
        <f t="shared" si="14"/>
        <v>24</v>
      </c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</row>
    <row r="72" spans="1:121" ht="37.5" customHeight="1" thickBot="1" x14ac:dyDescent="0.3">
      <c r="A72" s="153">
        <v>1081</v>
      </c>
      <c r="B72" s="153" t="s">
        <v>49</v>
      </c>
      <c r="C72" s="160" t="s">
        <v>52</v>
      </c>
      <c r="D72" s="87" t="s">
        <v>5</v>
      </c>
      <c r="E72" s="459"/>
      <c r="F72" s="36" t="s">
        <v>219</v>
      </c>
      <c r="G72" s="37"/>
      <c r="H72" s="37" t="s">
        <v>56</v>
      </c>
      <c r="I72" s="79"/>
      <c r="J72" s="36" t="s">
        <v>6</v>
      </c>
      <c r="K72" s="37"/>
      <c r="L72" s="37" t="s">
        <v>56</v>
      </c>
      <c r="M72" s="79"/>
      <c r="N72" s="36" t="s">
        <v>9</v>
      </c>
      <c r="O72" s="37"/>
      <c r="P72" s="37" t="s">
        <v>56</v>
      </c>
      <c r="Q72" s="37"/>
      <c r="R72" s="79" t="s">
        <v>12</v>
      </c>
      <c r="S72" s="36"/>
      <c r="T72" s="37"/>
      <c r="U72" s="37"/>
      <c r="V72" s="79" t="s">
        <v>56</v>
      </c>
      <c r="W72" s="465" t="s">
        <v>104</v>
      </c>
      <c r="X72" s="209" t="s">
        <v>27</v>
      </c>
      <c r="Y72" s="222"/>
      <c r="Z72" s="214"/>
      <c r="AA72" s="215"/>
      <c r="AB72" s="215"/>
      <c r="AC72" s="210"/>
      <c r="AD72" s="487"/>
      <c r="AE72" s="330">
        <f>(COUNTA(F72:V72)*3)</f>
        <v>24</v>
      </c>
      <c r="AF72" s="146"/>
      <c r="AG72" s="153">
        <f t="shared" si="14"/>
        <v>24</v>
      </c>
      <c r="AH72" s="21">
        <f>SUM(AG56:AG72)</f>
        <v>384</v>
      </c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</row>
    <row r="73" spans="1:121" ht="16.5" customHeight="1" x14ac:dyDescent="0.2">
      <c r="A73" s="404"/>
      <c r="B73" s="404"/>
      <c r="C73" s="418"/>
      <c r="D73" s="404"/>
      <c r="E73" s="40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90"/>
      <c r="AA73" s="190"/>
      <c r="AB73" s="190"/>
      <c r="AC73" s="190"/>
      <c r="AD73" s="190"/>
      <c r="AE73" s="410"/>
      <c r="AF73" s="404"/>
      <c r="AG73" s="404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</row>
    <row r="74" spans="1:121" ht="15.75" customHeight="1" thickBot="1" x14ac:dyDescent="0.3">
      <c r="D74" s="55"/>
      <c r="E74" s="55"/>
      <c r="Q74" s="54"/>
      <c r="R74" s="54"/>
      <c r="AF74" s="20"/>
      <c r="AG74" s="59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</row>
    <row r="75" spans="1:121" ht="21.75" customHeight="1" x14ac:dyDescent="0.2">
      <c r="A75" s="132" t="s">
        <v>220</v>
      </c>
      <c r="B75" s="127"/>
      <c r="C75" s="127"/>
      <c r="D75" s="128"/>
      <c r="E75" s="566" t="s">
        <v>127</v>
      </c>
      <c r="F75" s="541" t="s">
        <v>145</v>
      </c>
      <c r="G75" s="542"/>
      <c r="H75" s="542"/>
      <c r="I75" s="543"/>
      <c r="J75" s="541" t="s">
        <v>146</v>
      </c>
      <c r="K75" s="542"/>
      <c r="L75" s="542"/>
      <c r="M75" s="543"/>
      <c r="N75" s="541" t="s">
        <v>147</v>
      </c>
      <c r="O75" s="542"/>
      <c r="P75" s="542"/>
      <c r="Q75" s="542"/>
      <c r="R75" s="543"/>
      <c r="S75" s="541" t="s">
        <v>148</v>
      </c>
      <c r="T75" s="542"/>
      <c r="U75" s="542"/>
      <c r="V75" s="543"/>
      <c r="W75" s="541" t="s">
        <v>149</v>
      </c>
      <c r="X75" s="542"/>
      <c r="Y75" s="543"/>
      <c r="Z75" s="560">
        <v>42736</v>
      </c>
      <c r="AA75" s="561"/>
      <c r="AB75" s="561"/>
      <c r="AC75" s="562"/>
      <c r="AD75" s="440"/>
      <c r="AE75" s="555" t="s">
        <v>88</v>
      </c>
      <c r="AF75" s="552" t="s">
        <v>89</v>
      </c>
      <c r="AG75" s="550" t="s">
        <v>90</v>
      </c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</row>
    <row r="76" spans="1:121" ht="21.75" customHeight="1" thickBot="1" x14ac:dyDescent="0.25">
      <c r="A76" s="129"/>
      <c r="B76" s="130"/>
      <c r="C76" s="130"/>
      <c r="D76" s="131"/>
      <c r="E76" s="567"/>
      <c r="F76" s="568"/>
      <c r="G76" s="559"/>
      <c r="H76" s="559"/>
      <c r="I76" s="569"/>
      <c r="J76" s="568"/>
      <c r="K76" s="559"/>
      <c r="L76" s="559"/>
      <c r="M76" s="569"/>
      <c r="N76" s="568"/>
      <c r="O76" s="559"/>
      <c r="P76" s="559"/>
      <c r="Q76" s="559"/>
      <c r="R76" s="569"/>
      <c r="S76" s="568"/>
      <c r="T76" s="559"/>
      <c r="U76" s="559"/>
      <c r="V76" s="569"/>
      <c r="W76" s="568"/>
      <c r="X76" s="559"/>
      <c r="Y76" s="569"/>
      <c r="Z76" s="563"/>
      <c r="AA76" s="564"/>
      <c r="AB76" s="564"/>
      <c r="AC76" s="565"/>
      <c r="AD76" s="441"/>
      <c r="AE76" s="558"/>
      <c r="AF76" s="553"/>
      <c r="AG76" s="537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</row>
    <row r="77" spans="1:121" ht="16.5" thickBot="1" x14ac:dyDescent="0.25">
      <c r="A77" s="411" t="s">
        <v>0</v>
      </c>
      <c r="B77" s="411" t="s">
        <v>13</v>
      </c>
      <c r="C77" s="411" t="s">
        <v>1</v>
      </c>
      <c r="D77" s="401" t="s">
        <v>2</v>
      </c>
      <c r="E77" s="399">
        <v>30</v>
      </c>
      <c r="F77" s="10">
        <v>6</v>
      </c>
      <c r="G77" s="11">
        <f>+F77+7</f>
        <v>13</v>
      </c>
      <c r="H77" s="11">
        <f>+G77+7</f>
        <v>20</v>
      </c>
      <c r="I77" s="7">
        <f>+H77+7</f>
        <v>27</v>
      </c>
      <c r="J77" s="10">
        <v>3</v>
      </c>
      <c r="K77" s="11">
        <f>+J77+7</f>
        <v>10</v>
      </c>
      <c r="L77" s="11">
        <f>+K77+7</f>
        <v>17</v>
      </c>
      <c r="M77" s="7">
        <f>+L77+7</f>
        <v>24</v>
      </c>
      <c r="N77" s="10">
        <v>1</v>
      </c>
      <c r="O77" s="11">
        <f>+N77+7</f>
        <v>8</v>
      </c>
      <c r="P77" s="11">
        <f>+O77+7</f>
        <v>15</v>
      </c>
      <c r="Q77" s="11">
        <f>+P77+7</f>
        <v>22</v>
      </c>
      <c r="R77" s="7">
        <f>+Q77+7</f>
        <v>29</v>
      </c>
      <c r="S77" s="10">
        <v>5</v>
      </c>
      <c r="T77" s="11">
        <f>+S77+7</f>
        <v>12</v>
      </c>
      <c r="U77" s="11">
        <f>+T77+7</f>
        <v>19</v>
      </c>
      <c r="V77" s="7">
        <f>+U77+7</f>
        <v>26</v>
      </c>
      <c r="W77" s="10">
        <v>3</v>
      </c>
      <c r="X77" s="11">
        <f>+W77+7</f>
        <v>10</v>
      </c>
      <c r="Y77" s="7">
        <f>+X77+7</f>
        <v>17</v>
      </c>
      <c r="Z77" s="10">
        <v>7</v>
      </c>
      <c r="AA77" s="11">
        <f>+Z77+7</f>
        <v>14</v>
      </c>
      <c r="AB77" s="11">
        <f>+AA77+7</f>
        <v>21</v>
      </c>
      <c r="AC77" s="12">
        <f>+AB77+7</f>
        <v>28</v>
      </c>
      <c r="AD77" s="400"/>
      <c r="AE77" s="571"/>
      <c r="AF77" s="554"/>
      <c r="AG77" s="551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</row>
    <row r="78" spans="1:121" x14ac:dyDescent="0.2">
      <c r="A78" s="370"/>
      <c r="B78" s="371"/>
      <c r="C78" s="371"/>
      <c r="D78" s="371"/>
      <c r="E78" s="389" t="s">
        <v>210</v>
      </c>
      <c r="F78" s="402"/>
      <c r="G78" s="402"/>
      <c r="H78" s="402"/>
      <c r="I78" s="402"/>
      <c r="J78" s="402"/>
      <c r="K78" s="445"/>
      <c r="L78" s="492" t="s">
        <v>210</v>
      </c>
      <c r="M78" s="445"/>
      <c r="N78" s="493"/>
      <c r="O78" s="493" t="s">
        <v>210</v>
      </c>
      <c r="P78" s="493"/>
      <c r="Q78" s="402"/>
      <c r="R78" s="445"/>
      <c r="S78" s="492" t="s">
        <v>210</v>
      </c>
      <c r="T78" s="445"/>
      <c r="U78" s="493"/>
      <c r="V78" s="493" t="s">
        <v>210</v>
      </c>
      <c r="W78" s="493"/>
      <c r="X78" s="387" t="s">
        <v>210</v>
      </c>
      <c r="Y78" s="402"/>
      <c r="Z78" s="402"/>
      <c r="AA78" s="402"/>
      <c r="AB78" s="387" t="s">
        <v>210</v>
      </c>
      <c r="AC78" s="402"/>
      <c r="AD78" s="402"/>
      <c r="AE78" s="402"/>
      <c r="AF78" s="166"/>
      <c r="AG78" s="403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</row>
    <row r="79" spans="1:121" ht="16.5" thickBot="1" x14ac:dyDescent="0.25">
      <c r="A79" s="378"/>
      <c r="B79" s="379"/>
      <c r="C79" s="379" t="s">
        <v>184</v>
      </c>
      <c r="D79" s="379"/>
      <c r="E79" s="442"/>
      <c r="F79" s="381" t="s">
        <v>210</v>
      </c>
      <c r="G79" s="442"/>
      <c r="H79" s="443"/>
      <c r="I79" s="381" t="s">
        <v>210</v>
      </c>
      <c r="J79" s="442"/>
      <c r="K79" s="442"/>
      <c r="L79" s="442"/>
      <c r="M79" s="442"/>
      <c r="N79" s="442"/>
      <c r="O79" s="444"/>
      <c r="P79" s="442"/>
      <c r="Q79" s="442"/>
      <c r="R79" s="446" t="s">
        <v>210</v>
      </c>
      <c r="S79" s="381"/>
      <c r="T79" s="494"/>
      <c r="U79" s="495" t="s">
        <v>210</v>
      </c>
      <c r="V79" s="494"/>
      <c r="W79" s="381" t="s">
        <v>210</v>
      </c>
      <c r="X79" s="496" t="s">
        <v>210</v>
      </c>
      <c r="Y79" s="405"/>
      <c r="Z79" s="442"/>
      <c r="AA79" s="442"/>
      <c r="AB79" s="442"/>
      <c r="AC79" s="442"/>
      <c r="AD79" s="442"/>
      <c r="AE79" s="405"/>
      <c r="AF79" s="405"/>
      <c r="AG79" s="413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</row>
    <row r="80" spans="1:121" ht="16.5" customHeight="1" x14ac:dyDescent="0.25">
      <c r="A80" s="144" t="s">
        <v>75</v>
      </c>
      <c r="B80" s="144" t="s">
        <v>69</v>
      </c>
      <c r="C80" s="52" t="s">
        <v>70</v>
      </c>
      <c r="D80" s="50" t="s">
        <v>155</v>
      </c>
      <c r="E80" s="468"/>
      <c r="F80" s="291"/>
      <c r="G80" s="253"/>
      <c r="H80" s="455" t="s">
        <v>77</v>
      </c>
      <c r="I80" s="80"/>
      <c r="J80" s="316" t="s">
        <v>172</v>
      </c>
      <c r="K80" s="33"/>
      <c r="L80" s="33" t="s">
        <v>4</v>
      </c>
      <c r="M80" s="80"/>
      <c r="N80" s="32" t="s">
        <v>6</v>
      </c>
      <c r="O80" s="33"/>
      <c r="P80" s="33" t="s">
        <v>8</v>
      </c>
      <c r="Q80" s="33"/>
      <c r="R80" s="80" t="s">
        <v>9</v>
      </c>
      <c r="S80" s="32"/>
      <c r="T80" s="33" t="s">
        <v>10</v>
      </c>
      <c r="U80" s="33"/>
      <c r="V80" s="80" t="s">
        <v>12</v>
      </c>
      <c r="W80" s="32"/>
      <c r="X80" s="33" t="s">
        <v>78</v>
      </c>
      <c r="Y80" s="80"/>
      <c r="Z80" s="32"/>
      <c r="AA80" s="33"/>
      <c r="AB80" s="33"/>
      <c r="AC80" s="478"/>
      <c r="AD80" s="479"/>
      <c r="AE80" s="167">
        <f>(COUNTA(I80:Y80)*2)</f>
        <v>16</v>
      </c>
      <c r="AF80" s="144">
        <v>22</v>
      </c>
      <c r="AG80" s="151">
        <f t="shared" ref="AG80:AG85" si="15">SUM(AE80:AF80)</f>
        <v>38</v>
      </c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</row>
    <row r="81" spans="1:121" ht="15.75" customHeight="1" x14ac:dyDescent="0.25">
      <c r="A81" s="145" t="s">
        <v>75</v>
      </c>
      <c r="B81" s="145" t="s">
        <v>71</v>
      </c>
      <c r="C81" s="53" t="s">
        <v>72</v>
      </c>
      <c r="D81" s="142" t="s">
        <v>156</v>
      </c>
      <c r="E81" s="469"/>
      <c r="F81" s="288"/>
      <c r="G81" s="254"/>
      <c r="H81" s="456" t="s">
        <v>77</v>
      </c>
      <c r="I81" s="78"/>
      <c r="J81" s="498" t="s">
        <v>172</v>
      </c>
      <c r="K81" s="35"/>
      <c r="L81" s="35" t="s">
        <v>183</v>
      </c>
      <c r="M81" s="78"/>
      <c r="N81" s="34" t="s">
        <v>4</v>
      </c>
      <c r="O81" s="35"/>
      <c r="P81" s="35" t="s">
        <v>6</v>
      </c>
      <c r="Q81" s="35"/>
      <c r="R81" s="78" t="s">
        <v>8</v>
      </c>
      <c r="S81" s="34"/>
      <c r="T81" s="35" t="s">
        <v>9</v>
      </c>
      <c r="U81" s="35"/>
      <c r="V81" s="78" t="s">
        <v>10</v>
      </c>
      <c r="W81" s="34"/>
      <c r="X81" s="476" t="s">
        <v>211</v>
      </c>
      <c r="Y81" s="78"/>
      <c r="Z81" s="34"/>
      <c r="AA81" s="35"/>
      <c r="AB81" s="35"/>
      <c r="AC81" s="480"/>
      <c r="AD81" s="481"/>
      <c r="AE81" s="197">
        <f>(COUNTA(I81:Z81)*2)+2</f>
        <v>18</v>
      </c>
      <c r="AF81" s="145">
        <v>22</v>
      </c>
      <c r="AG81" s="152">
        <f t="shared" si="15"/>
        <v>40</v>
      </c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</row>
    <row r="82" spans="1:121" ht="15.75" customHeight="1" x14ac:dyDescent="0.25">
      <c r="A82" s="145" t="s">
        <v>75</v>
      </c>
      <c r="B82" s="145" t="s">
        <v>73</v>
      </c>
      <c r="C82" s="53" t="s">
        <v>74</v>
      </c>
      <c r="D82" s="142" t="s">
        <v>157</v>
      </c>
      <c r="E82" s="469"/>
      <c r="F82" s="288"/>
      <c r="G82" s="254"/>
      <c r="H82" s="456" t="s">
        <v>77</v>
      </c>
      <c r="I82" s="78"/>
      <c r="J82" s="498" t="s">
        <v>172</v>
      </c>
      <c r="K82" s="35"/>
      <c r="L82" s="35" t="s">
        <v>4</v>
      </c>
      <c r="M82" s="78"/>
      <c r="N82" s="34" t="s">
        <v>6</v>
      </c>
      <c r="O82" s="35"/>
      <c r="P82" s="35" t="s">
        <v>8</v>
      </c>
      <c r="Q82" s="35"/>
      <c r="R82" s="78" t="s">
        <v>9</v>
      </c>
      <c r="S82" s="34"/>
      <c r="T82" s="35" t="s">
        <v>10</v>
      </c>
      <c r="U82" s="35"/>
      <c r="V82" s="78" t="s">
        <v>12</v>
      </c>
      <c r="W82" s="34"/>
      <c r="X82" s="35" t="s">
        <v>78</v>
      </c>
      <c r="Y82" s="78"/>
      <c r="Z82" s="34"/>
      <c r="AA82" s="35"/>
      <c r="AB82" s="35"/>
      <c r="AC82" s="480"/>
      <c r="AD82" s="481"/>
      <c r="AE82" s="197">
        <f>(COUNTA(I82:Z82)*2)</f>
        <v>16</v>
      </c>
      <c r="AF82" s="145">
        <v>22</v>
      </c>
      <c r="AG82" s="152">
        <f t="shared" si="15"/>
        <v>38</v>
      </c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</row>
    <row r="83" spans="1:121" ht="16.5" customHeight="1" thickBot="1" x14ac:dyDescent="0.3">
      <c r="A83" s="145" t="s">
        <v>75</v>
      </c>
      <c r="B83" s="141" t="s">
        <v>13</v>
      </c>
      <c r="C83" s="303" t="s">
        <v>150</v>
      </c>
      <c r="D83" s="142" t="s">
        <v>11</v>
      </c>
      <c r="E83" s="458"/>
      <c r="F83" s="288"/>
      <c r="G83" s="254"/>
      <c r="H83" s="456" t="s">
        <v>77</v>
      </c>
      <c r="I83" s="78"/>
      <c r="J83" s="34"/>
      <c r="K83" s="35"/>
      <c r="L83" s="35"/>
      <c r="M83" s="78"/>
      <c r="N83" s="34" t="s">
        <v>151</v>
      </c>
      <c r="O83" s="35"/>
      <c r="P83" s="35" t="s">
        <v>151</v>
      </c>
      <c r="Q83" s="35"/>
      <c r="R83" s="78" t="s">
        <v>151</v>
      </c>
      <c r="S83" s="34"/>
      <c r="T83" s="35" t="s">
        <v>151</v>
      </c>
      <c r="U83" s="35"/>
      <c r="V83" s="78" t="s">
        <v>151</v>
      </c>
      <c r="W83" s="302"/>
      <c r="X83" s="477" t="s">
        <v>212</v>
      </c>
      <c r="Y83" s="499"/>
      <c r="Z83" s="482"/>
      <c r="AA83" s="500"/>
      <c r="AB83" s="35"/>
      <c r="AC83" s="480"/>
      <c r="AD83" s="481"/>
      <c r="AE83" s="197">
        <v>0</v>
      </c>
      <c r="AF83" s="145">
        <v>0</v>
      </c>
      <c r="AG83" s="152">
        <f t="shared" si="15"/>
        <v>0</v>
      </c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</row>
    <row r="84" spans="1:121" ht="16.5" customHeight="1" x14ac:dyDescent="0.25">
      <c r="A84" s="145" t="s">
        <v>75</v>
      </c>
      <c r="B84" s="145" t="s">
        <v>67</v>
      </c>
      <c r="C84" s="53" t="s">
        <v>68</v>
      </c>
      <c r="D84" s="142" t="s">
        <v>153</v>
      </c>
      <c r="E84" s="458"/>
      <c r="F84" s="288"/>
      <c r="G84" s="254"/>
      <c r="H84" s="456" t="s">
        <v>77</v>
      </c>
      <c r="I84" s="78" t="s">
        <v>172</v>
      </c>
      <c r="J84" s="34"/>
      <c r="K84" s="35" t="s">
        <v>4</v>
      </c>
      <c r="L84" s="35"/>
      <c r="M84" s="78" t="s">
        <v>6</v>
      </c>
      <c r="N84" s="34"/>
      <c r="O84" s="35" t="s">
        <v>8</v>
      </c>
      <c r="P84" s="35"/>
      <c r="Q84" s="35" t="s">
        <v>9</v>
      </c>
      <c r="R84" s="78"/>
      <c r="S84" s="34" t="s">
        <v>10</v>
      </c>
      <c r="T84" s="35"/>
      <c r="U84" s="35" t="s">
        <v>12</v>
      </c>
      <c r="V84" s="78"/>
      <c r="W84" s="34" t="s">
        <v>78</v>
      </c>
      <c r="X84" s="178"/>
      <c r="Y84" s="466"/>
      <c r="Z84" s="179"/>
      <c r="AA84" s="500"/>
      <c r="AB84" s="35"/>
      <c r="AC84" s="480"/>
      <c r="AD84" s="481"/>
      <c r="AE84" s="197">
        <f>(COUNTA(I84:Y84)*3)</f>
        <v>24</v>
      </c>
      <c r="AF84" s="145">
        <v>24</v>
      </c>
      <c r="AG84" s="152">
        <f t="shared" si="15"/>
        <v>48</v>
      </c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</row>
    <row r="85" spans="1:121" ht="16.5" customHeight="1" x14ac:dyDescent="0.25">
      <c r="A85" s="145" t="s">
        <v>75</v>
      </c>
      <c r="B85" s="145" t="s">
        <v>65</v>
      </c>
      <c r="C85" s="53" t="s">
        <v>66</v>
      </c>
      <c r="D85" s="142" t="s">
        <v>154</v>
      </c>
      <c r="E85" s="458"/>
      <c r="F85" s="288"/>
      <c r="G85" s="254"/>
      <c r="H85" s="456" t="s">
        <v>77</v>
      </c>
      <c r="I85" s="78" t="s">
        <v>172</v>
      </c>
      <c r="J85" s="34"/>
      <c r="K85" s="35" t="s">
        <v>4</v>
      </c>
      <c r="L85" s="35"/>
      <c r="M85" s="78" t="s">
        <v>6</v>
      </c>
      <c r="N85" s="34"/>
      <c r="O85" s="35" t="s">
        <v>8</v>
      </c>
      <c r="P85" s="35"/>
      <c r="Q85" s="35" t="s">
        <v>9</v>
      </c>
      <c r="R85" s="78"/>
      <c r="S85" s="34" t="s">
        <v>10</v>
      </c>
      <c r="T85" s="35"/>
      <c r="U85" s="35" t="s">
        <v>12</v>
      </c>
      <c r="V85" s="78"/>
      <c r="W85" s="34" t="s">
        <v>78</v>
      </c>
      <c r="X85" s="178"/>
      <c r="Y85" s="466"/>
      <c r="Z85" s="482"/>
      <c r="AA85" s="500"/>
      <c r="AB85" s="35"/>
      <c r="AC85" s="480"/>
      <c r="AD85" s="481"/>
      <c r="AE85" s="197">
        <f>(COUNTA(I85:Y85)*3)</f>
        <v>24</v>
      </c>
      <c r="AF85" s="145">
        <v>24</v>
      </c>
      <c r="AG85" s="152">
        <f t="shared" si="15"/>
        <v>48</v>
      </c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</row>
    <row r="86" spans="1:121" ht="26.25" customHeight="1" thickBot="1" x14ac:dyDescent="0.3">
      <c r="A86" s="146" t="s">
        <v>75</v>
      </c>
      <c r="B86" s="146" t="s">
        <v>63</v>
      </c>
      <c r="C86" s="29" t="s">
        <v>64</v>
      </c>
      <c r="D86" s="143" t="s">
        <v>11</v>
      </c>
      <c r="E86" s="459"/>
      <c r="F86" s="289"/>
      <c r="G86" s="290"/>
      <c r="H86" s="470" t="s">
        <v>77</v>
      </c>
      <c r="I86" s="79" t="s">
        <v>172</v>
      </c>
      <c r="J86" s="36"/>
      <c r="K86" s="37" t="s">
        <v>4</v>
      </c>
      <c r="L86" s="324"/>
      <c r="M86" s="79" t="s">
        <v>6</v>
      </c>
      <c r="N86" s="323"/>
      <c r="O86" s="37" t="s">
        <v>8</v>
      </c>
      <c r="P86" s="37"/>
      <c r="Q86" s="37" t="s">
        <v>9</v>
      </c>
      <c r="R86" s="79"/>
      <c r="S86" s="36" t="s">
        <v>10</v>
      </c>
      <c r="T86" s="37"/>
      <c r="U86" s="37" t="s">
        <v>12</v>
      </c>
      <c r="V86" s="79"/>
      <c r="W86" s="36" t="s">
        <v>78</v>
      </c>
      <c r="X86" s="324"/>
      <c r="Y86" s="502"/>
      <c r="Z86" s="483"/>
      <c r="AA86" s="501"/>
      <c r="AB86" s="37"/>
      <c r="AC86" s="484"/>
      <c r="AD86" s="485"/>
      <c r="AE86" s="197">
        <f>(COUNTA(I86:Y86)*3)</f>
        <v>24</v>
      </c>
      <c r="AF86" s="145">
        <v>24</v>
      </c>
      <c r="AG86" s="152">
        <f t="shared" ref="AG86" si="16">SUM(AE86:AF86)</f>
        <v>48</v>
      </c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</row>
    <row r="87" spans="1:121" x14ac:dyDescent="0.2">
      <c r="A87" s="141" t="s">
        <v>119</v>
      </c>
      <c r="B87" s="141" t="s">
        <v>110</v>
      </c>
      <c r="C87" s="303" t="s">
        <v>111</v>
      </c>
      <c r="D87" s="202" t="s">
        <v>153</v>
      </c>
      <c r="E87" s="457"/>
      <c r="F87" s="32"/>
      <c r="G87" s="33" t="s">
        <v>172</v>
      </c>
      <c r="H87" s="33"/>
      <c r="I87" s="80" t="s">
        <v>4</v>
      </c>
      <c r="J87" s="32"/>
      <c r="K87" s="33" t="s">
        <v>6</v>
      </c>
      <c r="L87" s="33"/>
      <c r="M87" s="80" t="s">
        <v>8</v>
      </c>
      <c r="N87" s="32"/>
      <c r="O87" s="33" t="s">
        <v>9</v>
      </c>
      <c r="P87" s="33"/>
      <c r="Q87" s="33" t="s">
        <v>10</v>
      </c>
      <c r="R87" s="80"/>
      <c r="S87" s="32" t="s">
        <v>12</v>
      </c>
      <c r="T87" s="33"/>
      <c r="U87" s="33" t="s">
        <v>78</v>
      </c>
      <c r="V87" s="80"/>
      <c r="W87" s="463" t="s">
        <v>104</v>
      </c>
      <c r="X87" s="182" t="s">
        <v>27</v>
      </c>
      <c r="Y87" s="224"/>
      <c r="Z87" s="211"/>
      <c r="AA87" s="212"/>
      <c r="AB87" s="212"/>
      <c r="AC87" s="195"/>
      <c r="AD87" s="460"/>
      <c r="AE87" s="328">
        <f>(COUNTA(F87:V87)*3)</f>
        <v>24</v>
      </c>
      <c r="AF87" s="144">
        <v>24</v>
      </c>
      <c r="AG87" s="151">
        <f>SUM(AE87:AF87)</f>
        <v>48</v>
      </c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</row>
    <row r="88" spans="1:121" ht="15.75" customHeight="1" x14ac:dyDescent="0.2">
      <c r="A88" s="152" t="s">
        <v>119</v>
      </c>
      <c r="B88" s="152" t="s">
        <v>112</v>
      </c>
      <c r="C88" s="53" t="s">
        <v>113</v>
      </c>
      <c r="D88" s="86" t="s">
        <v>154</v>
      </c>
      <c r="E88" s="458"/>
      <c r="F88" s="34"/>
      <c r="G88" s="35" t="s">
        <v>172</v>
      </c>
      <c r="H88" s="35"/>
      <c r="I88" s="78" t="s">
        <v>4</v>
      </c>
      <c r="J88" s="34"/>
      <c r="K88" s="35" t="s">
        <v>6</v>
      </c>
      <c r="L88" s="35"/>
      <c r="M88" s="78" t="s">
        <v>8</v>
      </c>
      <c r="N88" s="34"/>
      <c r="O88" s="35" t="s">
        <v>9</v>
      </c>
      <c r="P88" s="35"/>
      <c r="Q88" s="35" t="s">
        <v>10</v>
      </c>
      <c r="R88" s="78"/>
      <c r="S88" s="34" t="s">
        <v>12</v>
      </c>
      <c r="T88" s="35"/>
      <c r="U88" s="35" t="s">
        <v>78</v>
      </c>
      <c r="V88" s="78"/>
      <c r="W88" s="464" t="s">
        <v>104</v>
      </c>
      <c r="X88" s="180" t="s">
        <v>27</v>
      </c>
      <c r="Y88" s="221"/>
      <c r="Z88" s="213"/>
      <c r="AA88" s="178"/>
      <c r="AB88" s="178"/>
      <c r="AC88" s="181"/>
      <c r="AD88" s="461"/>
      <c r="AE88" s="329">
        <f t="shared" ref="AE88" si="17">(COUNTA(F88:V88)*3)</f>
        <v>24</v>
      </c>
      <c r="AF88" s="145">
        <v>24</v>
      </c>
      <c r="AG88" s="152">
        <f t="shared" ref="AG88:AG92" si="18">SUM(AE88:AF88)</f>
        <v>48</v>
      </c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</row>
    <row r="89" spans="1:121" ht="15.75" customHeight="1" x14ac:dyDescent="0.2">
      <c r="A89" s="152" t="s">
        <v>119</v>
      </c>
      <c r="B89" s="152" t="s">
        <v>83</v>
      </c>
      <c r="C89" s="53" t="s">
        <v>115</v>
      </c>
      <c r="D89" s="86" t="s">
        <v>7</v>
      </c>
      <c r="E89" s="458"/>
      <c r="F89" s="34"/>
      <c r="G89" s="35" t="s">
        <v>172</v>
      </c>
      <c r="H89" s="35"/>
      <c r="I89" s="78" t="s">
        <v>4</v>
      </c>
      <c r="J89" s="34"/>
      <c r="K89" s="35" t="s">
        <v>6</v>
      </c>
      <c r="L89" s="35"/>
      <c r="M89" s="78" t="s">
        <v>8</v>
      </c>
      <c r="N89" s="34"/>
      <c r="O89" s="35" t="s">
        <v>9</v>
      </c>
      <c r="P89" s="35"/>
      <c r="Q89" s="35" t="s">
        <v>10</v>
      </c>
      <c r="R89" s="78"/>
      <c r="S89" s="34" t="s">
        <v>12</v>
      </c>
      <c r="T89" s="35"/>
      <c r="U89" s="35" t="s">
        <v>78</v>
      </c>
      <c r="V89" s="78"/>
      <c r="W89" s="464" t="s">
        <v>104</v>
      </c>
      <c r="X89" s="180" t="s">
        <v>27</v>
      </c>
      <c r="Y89" s="221"/>
      <c r="Z89" s="213"/>
      <c r="AA89" s="178"/>
      <c r="AB89" s="178"/>
      <c r="AC89" s="181"/>
      <c r="AD89" s="461"/>
      <c r="AE89" s="329">
        <f>(COUNTA(F89:V89)*2)</f>
        <v>16</v>
      </c>
      <c r="AF89" s="145">
        <v>22</v>
      </c>
      <c r="AG89" s="152">
        <f t="shared" si="18"/>
        <v>38</v>
      </c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</row>
    <row r="90" spans="1:121" ht="15.75" customHeight="1" x14ac:dyDescent="0.2">
      <c r="A90" s="152" t="s">
        <v>119</v>
      </c>
      <c r="B90" s="152" t="s">
        <v>103</v>
      </c>
      <c r="C90" s="53" t="s">
        <v>28</v>
      </c>
      <c r="D90" s="86" t="s">
        <v>3</v>
      </c>
      <c r="E90" s="458"/>
      <c r="F90" s="34" t="s">
        <v>172</v>
      </c>
      <c r="G90" s="35"/>
      <c r="H90" s="35" t="s">
        <v>4</v>
      </c>
      <c r="I90" s="78"/>
      <c r="J90" s="34" t="s">
        <v>6</v>
      </c>
      <c r="K90" s="35"/>
      <c r="L90" s="35" t="s">
        <v>8</v>
      </c>
      <c r="M90" s="78"/>
      <c r="N90" s="34" t="s">
        <v>9</v>
      </c>
      <c r="O90" s="35"/>
      <c r="P90" s="35" t="s">
        <v>10</v>
      </c>
      <c r="Q90" s="35"/>
      <c r="R90" s="78" t="s">
        <v>12</v>
      </c>
      <c r="S90" s="34"/>
      <c r="T90" s="35" t="s">
        <v>78</v>
      </c>
      <c r="U90" s="35"/>
      <c r="V90" s="78"/>
      <c r="W90" s="464" t="s">
        <v>104</v>
      </c>
      <c r="X90" s="208" t="s">
        <v>27</v>
      </c>
      <c r="Y90" s="221"/>
      <c r="Z90" s="213"/>
      <c r="AA90" s="178"/>
      <c r="AB90" s="178"/>
      <c r="AC90" s="181"/>
      <c r="AD90" s="461"/>
      <c r="AE90" s="329">
        <f>(COUNTA(F90:V90)*3)</f>
        <v>24</v>
      </c>
      <c r="AF90" s="145">
        <v>24</v>
      </c>
      <c r="AG90" s="152">
        <f t="shared" si="18"/>
        <v>48</v>
      </c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</row>
    <row r="91" spans="1:121" ht="15.75" customHeight="1" x14ac:dyDescent="0.2">
      <c r="A91" s="152" t="s">
        <v>119</v>
      </c>
      <c r="B91" s="152" t="s">
        <v>109</v>
      </c>
      <c r="C91" s="53" t="s">
        <v>114</v>
      </c>
      <c r="D91" s="86" t="s">
        <v>154</v>
      </c>
      <c r="E91" s="458"/>
      <c r="F91" s="34" t="s">
        <v>172</v>
      </c>
      <c r="G91" s="35"/>
      <c r="H91" s="35" t="s">
        <v>4</v>
      </c>
      <c r="I91" s="78"/>
      <c r="J91" s="34" t="s">
        <v>6</v>
      </c>
      <c r="K91" s="35"/>
      <c r="L91" s="35" t="s">
        <v>8</v>
      </c>
      <c r="M91" s="78"/>
      <c r="N91" s="34" t="s">
        <v>9</v>
      </c>
      <c r="O91" s="35"/>
      <c r="P91" s="35" t="s">
        <v>10</v>
      </c>
      <c r="Q91" s="35"/>
      <c r="R91" s="78" t="s">
        <v>12</v>
      </c>
      <c r="S91" s="34"/>
      <c r="T91" s="35" t="s">
        <v>78</v>
      </c>
      <c r="U91" s="35"/>
      <c r="V91" s="78"/>
      <c r="W91" s="464" t="s">
        <v>104</v>
      </c>
      <c r="X91" s="208" t="s">
        <v>27</v>
      </c>
      <c r="Y91" s="221"/>
      <c r="Z91" s="213"/>
      <c r="AA91" s="178"/>
      <c r="AB91" s="178"/>
      <c r="AC91" s="181"/>
      <c r="AD91" s="461"/>
      <c r="AE91" s="329">
        <f>(COUNTA(F91:V91)*3)</f>
        <v>24</v>
      </c>
      <c r="AF91" s="145">
        <v>24</v>
      </c>
      <c r="AG91" s="152">
        <f t="shared" si="18"/>
        <v>48</v>
      </c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</row>
    <row r="92" spans="1:121" ht="16.5" customHeight="1" thickBot="1" x14ac:dyDescent="0.25">
      <c r="A92" s="153" t="s">
        <v>119</v>
      </c>
      <c r="B92" s="136" t="s">
        <v>85</v>
      </c>
      <c r="C92" s="168" t="s">
        <v>84</v>
      </c>
      <c r="D92" s="87" t="s">
        <v>7</v>
      </c>
      <c r="E92" s="459"/>
      <c r="F92" s="36" t="s">
        <v>172</v>
      </c>
      <c r="G92" s="37"/>
      <c r="H92" s="37" t="s">
        <v>4</v>
      </c>
      <c r="I92" s="79"/>
      <c r="J92" s="36" t="s">
        <v>6</v>
      </c>
      <c r="K92" s="37"/>
      <c r="L92" s="37" t="s">
        <v>8</v>
      </c>
      <c r="M92" s="79"/>
      <c r="N92" s="36" t="s">
        <v>9</v>
      </c>
      <c r="O92" s="37"/>
      <c r="P92" s="37" t="s">
        <v>10</v>
      </c>
      <c r="Q92" s="37"/>
      <c r="R92" s="79" t="s">
        <v>12</v>
      </c>
      <c r="S92" s="36"/>
      <c r="T92" s="37" t="s">
        <v>78</v>
      </c>
      <c r="U92" s="37"/>
      <c r="V92" s="79"/>
      <c r="W92" s="465" t="s">
        <v>104</v>
      </c>
      <c r="X92" s="209" t="s">
        <v>27</v>
      </c>
      <c r="Y92" s="222"/>
      <c r="Z92" s="214"/>
      <c r="AA92" s="215"/>
      <c r="AB92" s="215"/>
      <c r="AC92" s="210"/>
      <c r="AD92" s="487"/>
      <c r="AE92" s="330">
        <f>(COUNTA(F92:V92)*2)</f>
        <v>16</v>
      </c>
      <c r="AF92" s="146">
        <v>22</v>
      </c>
      <c r="AG92" s="153">
        <f t="shared" si="18"/>
        <v>38</v>
      </c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</row>
    <row r="93" spans="1:121" ht="35.25" customHeight="1" x14ac:dyDescent="0.25">
      <c r="A93" s="144" t="s">
        <v>158</v>
      </c>
      <c r="B93" s="144" t="s">
        <v>136</v>
      </c>
      <c r="C93" s="234" t="s">
        <v>101</v>
      </c>
      <c r="D93" s="89" t="s">
        <v>153</v>
      </c>
      <c r="E93" s="457"/>
      <c r="F93" s="32" t="s">
        <v>172</v>
      </c>
      <c r="G93" s="33"/>
      <c r="H93" s="33" t="s">
        <v>4</v>
      </c>
      <c r="I93" s="80"/>
      <c r="J93" s="32" t="s">
        <v>6</v>
      </c>
      <c r="K93" s="33"/>
      <c r="L93" s="33" t="s">
        <v>8</v>
      </c>
      <c r="M93" s="80"/>
      <c r="N93" s="32" t="s">
        <v>9</v>
      </c>
      <c r="O93" s="33"/>
      <c r="P93" s="33" t="s">
        <v>10</v>
      </c>
      <c r="Q93" s="33"/>
      <c r="R93" s="80" t="s">
        <v>12</v>
      </c>
      <c r="S93" s="32"/>
      <c r="T93" s="33" t="s">
        <v>78</v>
      </c>
      <c r="U93" s="33"/>
      <c r="V93" s="80"/>
      <c r="W93" s="463" t="s">
        <v>104</v>
      </c>
      <c r="X93" s="182" t="s">
        <v>27</v>
      </c>
      <c r="Y93" s="224"/>
      <c r="Z93" s="211"/>
      <c r="AA93" s="212"/>
      <c r="AB93" s="212"/>
      <c r="AC93" s="195"/>
      <c r="AD93" s="460"/>
      <c r="AE93" s="328">
        <f>(COUNTA(F93:V93)*3)</f>
        <v>24</v>
      </c>
      <c r="AF93" s="144">
        <v>24</v>
      </c>
      <c r="AG93" s="151">
        <f>SUM(AE93:AF93)</f>
        <v>48</v>
      </c>
      <c r="AH93" s="21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</row>
    <row r="94" spans="1:121" ht="15.75" customHeight="1" x14ac:dyDescent="0.25">
      <c r="A94" s="145" t="s">
        <v>158</v>
      </c>
      <c r="B94" s="145" t="s">
        <v>137</v>
      </c>
      <c r="C94" s="271" t="s">
        <v>30</v>
      </c>
      <c r="D94" s="90" t="s">
        <v>154</v>
      </c>
      <c r="E94" s="458"/>
      <c r="F94" s="34" t="s">
        <v>172</v>
      </c>
      <c r="G94" s="35"/>
      <c r="H94" s="35" t="s">
        <v>4</v>
      </c>
      <c r="I94" s="78"/>
      <c r="J94" s="34" t="s">
        <v>6</v>
      </c>
      <c r="K94" s="35"/>
      <c r="L94" s="35" t="s">
        <v>8</v>
      </c>
      <c r="M94" s="78"/>
      <c r="N94" s="34" t="s">
        <v>9</v>
      </c>
      <c r="O94" s="35"/>
      <c r="P94" s="35" t="s">
        <v>10</v>
      </c>
      <c r="Q94" s="35"/>
      <c r="R94" s="78" t="s">
        <v>12</v>
      </c>
      <c r="S94" s="34"/>
      <c r="T94" s="35" t="s">
        <v>78</v>
      </c>
      <c r="U94" s="35"/>
      <c r="V94" s="78"/>
      <c r="W94" s="464" t="s">
        <v>104</v>
      </c>
      <c r="X94" s="180" t="s">
        <v>27</v>
      </c>
      <c r="Y94" s="221"/>
      <c r="Z94" s="213"/>
      <c r="AA94" s="178"/>
      <c r="AB94" s="178"/>
      <c r="AC94" s="181"/>
      <c r="AD94" s="461"/>
      <c r="AE94" s="329">
        <f t="shared" ref="AE94" si="19">(COUNTA(F94:V94)*3)</f>
        <v>24</v>
      </c>
      <c r="AF94" s="145">
        <v>24</v>
      </c>
      <c r="AG94" s="152">
        <f t="shared" ref="AG94:AG98" si="20">SUM(AE94:AF94)</f>
        <v>48</v>
      </c>
      <c r="AH94" s="21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</row>
    <row r="95" spans="1:121" ht="15.75" customHeight="1" x14ac:dyDescent="0.25">
      <c r="A95" s="145" t="s">
        <v>158</v>
      </c>
      <c r="B95" s="145" t="s">
        <v>138</v>
      </c>
      <c r="C95" s="271" t="s">
        <v>139</v>
      </c>
      <c r="D95" s="90" t="s">
        <v>7</v>
      </c>
      <c r="E95" s="458"/>
      <c r="F95" s="34" t="s">
        <v>172</v>
      </c>
      <c r="G95" s="35"/>
      <c r="H95" s="35" t="s">
        <v>4</v>
      </c>
      <c r="I95" s="78"/>
      <c r="J95" s="34" t="s">
        <v>6</v>
      </c>
      <c r="K95" s="35"/>
      <c r="L95" s="35" t="s">
        <v>8</v>
      </c>
      <c r="M95" s="78"/>
      <c r="N95" s="34" t="s">
        <v>9</v>
      </c>
      <c r="O95" s="35"/>
      <c r="P95" s="35" t="s">
        <v>10</v>
      </c>
      <c r="Q95" s="35"/>
      <c r="R95" s="78" t="s">
        <v>12</v>
      </c>
      <c r="S95" s="34"/>
      <c r="T95" s="35" t="s">
        <v>78</v>
      </c>
      <c r="U95" s="35"/>
      <c r="V95" s="78"/>
      <c r="W95" s="464" t="s">
        <v>104</v>
      </c>
      <c r="X95" s="180" t="s">
        <v>27</v>
      </c>
      <c r="Y95" s="221"/>
      <c r="Z95" s="213"/>
      <c r="AA95" s="178"/>
      <c r="AB95" s="178"/>
      <c r="AC95" s="181"/>
      <c r="AD95" s="461"/>
      <c r="AE95" s="329">
        <f>(COUNTA(F95:V95)*2)</f>
        <v>16</v>
      </c>
      <c r="AF95" s="145">
        <v>22</v>
      </c>
      <c r="AG95" s="152">
        <f t="shared" si="20"/>
        <v>38</v>
      </c>
      <c r="AH95" s="21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</row>
    <row r="96" spans="1:121" ht="15.75" customHeight="1" x14ac:dyDescent="0.2">
      <c r="A96" s="145" t="s">
        <v>158</v>
      </c>
      <c r="B96" s="145" t="s">
        <v>131</v>
      </c>
      <c r="C96" s="271" t="s">
        <v>132</v>
      </c>
      <c r="D96" s="90" t="s">
        <v>153</v>
      </c>
      <c r="E96" s="458"/>
      <c r="F96" s="34"/>
      <c r="G96" s="35" t="s">
        <v>172</v>
      </c>
      <c r="H96" s="35"/>
      <c r="I96" s="78" t="s">
        <v>4</v>
      </c>
      <c r="J96" s="34"/>
      <c r="K96" s="35" t="s">
        <v>6</v>
      </c>
      <c r="L96" s="35"/>
      <c r="M96" s="78" t="s">
        <v>8</v>
      </c>
      <c r="N96" s="34"/>
      <c r="O96" s="35" t="s">
        <v>9</v>
      </c>
      <c r="P96" s="35"/>
      <c r="Q96" s="35" t="s">
        <v>10</v>
      </c>
      <c r="R96" s="78"/>
      <c r="S96" s="34" t="s">
        <v>12</v>
      </c>
      <c r="T96" s="35"/>
      <c r="U96" s="35" t="s">
        <v>78</v>
      </c>
      <c r="V96" s="78"/>
      <c r="W96" s="464" t="s">
        <v>104</v>
      </c>
      <c r="X96" s="208" t="s">
        <v>27</v>
      </c>
      <c r="Y96" s="221"/>
      <c r="Z96" s="213"/>
      <c r="AA96" s="178"/>
      <c r="AB96" s="178"/>
      <c r="AC96" s="181"/>
      <c r="AD96" s="461"/>
      <c r="AE96" s="329">
        <f>(COUNTA(F96:V96)*3)</f>
        <v>24</v>
      </c>
      <c r="AF96" s="145">
        <v>24</v>
      </c>
      <c r="AG96" s="152">
        <f t="shared" si="20"/>
        <v>48</v>
      </c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</row>
    <row r="97" spans="1:121" ht="15.75" customHeight="1" x14ac:dyDescent="0.2">
      <c r="A97" s="145" t="s">
        <v>158</v>
      </c>
      <c r="B97" s="145" t="s">
        <v>93</v>
      </c>
      <c r="C97" s="271" t="s">
        <v>135</v>
      </c>
      <c r="D97" s="90" t="s">
        <v>154</v>
      </c>
      <c r="E97" s="458"/>
      <c r="F97" s="34"/>
      <c r="G97" s="35" t="s">
        <v>172</v>
      </c>
      <c r="H97" s="35"/>
      <c r="I97" s="78" t="s">
        <v>4</v>
      </c>
      <c r="J97" s="34"/>
      <c r="K97" s="35" t="s">
        <v>6</v>
      </c>
      <c r="L97" s="35"/>
      <c r="M97" s="78" t="s">
        <v>8</v>
      </c>
      <c r="N97" s="34"/>
      <c r="O97" s="35" t="s">
        <v>9</v>
      </c>
      <c r="P97" s="35"/>
      <c r="Q97" s="35" t="s">
        <v>10</v>
      </c>
      <c r="R97" s="78"/>
      <c r="S97" s="34" t="s">
        <v>12</v>
      </c>
      <c r="T97" s="35"/>
      <c r="U97" s="35" t="s">
        <v>78</v>
      </c>
      <c r="V97" s="78"/>
      <c r="W97" s="464" t="s">
        <v>104</v>
      </c>
      <c r="X97" s="208" t="s">
        <v>27</v>
      </c>
      <c r="Y97" s="221"/>
      <c r="Z97" s="213"/>
      <c r="AA97" s="178"/>
      <c r="AB97" s="178"/>
      <c r="AC97" s="181"/>
      <c r="AD97" s="461"/>
      <c r="AE97" s="329">
        <f>(COUNTA(F97:V97)*3)</f>
        <v>24</v>
      </c>
      <c r="AF97" s="145">
        <v>24</v>
      </c>
      <c r="AG97" s="152">
        <f t="shared" si="20"/>
        <v>48</v>
      </c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</row>
    <row r="98" spans="1:121" ht="16.5" customHeight="1" thickBot="1" x14ac:dyDescent="0.25">
      <c r="A98" s="146" t="s">
        <v>158</v>
      </c>
      <c r="B98" s="154" t="s">
        <v>133</v>
      </c>
      <c r="C98" s="270" t="s">
        <v>134</v>
      </c>
      <c r="D98" s="272" t="s">
        <v>11</v>
      </c>
      <c r="E98" s="459"/>
      <c r="F98" s="36"/>
      <c r="G98" s="37" t="s">
        <v>172</v>
      </c>
      <c r="H98" s="37"/>
      <c r="I98" s="79" t="s">
        <v>4</v>
      </c>
      <c r="J98" s="36"/>
      <c r="K98" s="37" t="s">
        <v>6</v>
      </c>
      <c r="L98" s="37"/>
      <c r="M98" s="79" t="s">
        <v>8</v>
      </c>
      <c r="N98" s="36"/>
      <c r="O98" s="37" t="s">
        <v>9</v>
      </c>
      <c r="P98" s="37"/>
      <c r="Q98" s="37" t="s">
        <v>10</v>
      </c>
      <c r="R98" s="79"/>
      <c r="S98" s="36" t="s">
        <v>12</v>
      </c>
      <c r="T98" s="37"/>
      <c r="U98" s="37" t="s">
        <v>78</v>
      </c>
      <c r="V98" s="79"/>
      <c r="W98" s="465" t="s">
        <v>104</v>
      </c>
      <c r="X98" s="209" t="s">
        <v>27</v>
      </c>
      <c r="Y98" s="222"/>
      <c r="Z98" s="214"/>
      <c r="AA98" s="215"/>
      <c r="AB98" s="215"/>
      <c r="AC98" s="210"/>
      <c r="AD98" s="487"/>
      <c r="AE98" s="330">
        <f>(COUNTA(F98:V98)*3)</f>
        <v>24</v>
      </c>
      <c r="AF98" s="146">
        <v>24</v>
      </c>
      <c r="AG98" s="153">
        <f t="shared" si="20"/>
        <v>48</v>
      </c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</row>
    <row r="99" spans="1:121" x14ac:dyDescent="0.2">
      <c r="A99" s="151" t="s">
        <v>221</v>
      </c>
      <c r="B99" s="411" t="s">
        <v>179</v>
      </c>
      <c r="C99" s="14" t="s">
        <v>180</v>
      </c>
      <c r="D99" s="151" t="s">
        <v>153</v>
      </c>
      <c r="E99" s="457"/>
      <c r="F99" s="32" t="s">
        <v>172</v>
      </c>
      <c r="G99" s="33"/>
      <c r="H99" s="33" t="s">
        <v>4</v>
      </c>
      <c r="I99" s="80"/>
      <c r="J99" s="32" t="s">
        <v>6</v>
      </c>
      <c r="K99" s="33"/>
      <c r="L99" s="33" t="s">
        <v>8</v>
      </c>
      <c r="M99" s="80"/>
      <c r="N99" s="32" t="s">
        <v>9</v>
      </c>
      <c r="O99" s="33"/>
      <c r="P99" s="33" t="s">
        <v>10</v>
      </c>
      <c r="Q99" s="33"/>
      <c r="R99" s="80" t="s">
        <v>12</v>
      </c>
      <c r="S99" s="32"/>
      <c r="T99" s="33" t="s">
        <v>78</v>
      </c>
      <c r="U99" s="33"/>
      <c r="V99" s="80"/>
      <c r="W99" s="463" t="s">
        <v>104</v>
      </c>
      <c r="X99" s="182" t="s">
        <v>27</v>
      </c>
      <c r="Y99" s="224"/>
      <c r="Z99" s="211"/>
      <c r="AA99" s="212"/>
      <c r="AB99" s="212"/>
      <c r="AC99" s="195"/>
      <c r="AD99" s="460"/>
      <c r="AE99" s="328">
        <f>(COUNTA(F99:V99)*3)</f>
        <v>24</v>
      </c>
      <c r="AF99" s="144">
        <v>24</v>
      </c>
      <c r="AG99" s="151">
        <f>SUM(AE99:AF99)</f>
        <v>48</v>
      </c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</row>
    <row r="100" spans="1:121" x14ac:dyDescent="0.2">
      <c r="A100" s="152" t="s">
        <v>221</v>
      </c>
      <c r="B100" s="136" t="s">
        <v>174</v>
      </c>
      <c r="C100" s="270" t="s">
        <v>34</v>
      </c>
      <c r="D100" s="152" t="s">
        <v>154</v>
      </c>
      <c r="E100" s="458"/>
      <c r="F100" s="34" t="s">
        <v>172</v>
      </c>
      <c r="G100" s="35"/>
      <c r="H100" s="35" t="s">
        <v>4</v>
      </c>
      <c r="I100" s="78"/>
      <c r="J100" s="34" t="s">
        <v>6</v>
      </c>
      <c r="K100" s="35"/>
      <c r="L100" s="35" t="s">
        <v>8</v>
      </c>
      <c r="M100" s="78"/>
      <c r="N100" s="34" t="s">
        <v>9</v>
      </c>
      <c r="O100" s="35"/>
      <c r="P100" s="35" t="s">
        <v>10</v>
      </c>
      <c r="Q100" s="35"/>
      <c r="R100" s="78" t="s">
        <v>12</v>
      </c>
      <c r="S100" s="34"/>
      <c r="T100" s="35" t="s">
        <v>78</v>
      </c>
      <c r="U100" s="35"/>
      <c r="V100" s="78"/>
      <c r="W100" s="464" t="s">
        <v>104</v>
      </c>
      <c r="X100" s="180" t="s">
        <v>27</v>
      </c>
      <c r="Y100" s="221"/>
      <c r="Z100" s="213"/>
      <c r="AA100" s="178"/>
      <c r="AB100" s="178"/>
      <c r="AC100" s="181"/>
      <c r="AD100" s="461"/>
      <c r="AE100" s="329">
        <f t="shared" ref="AE100" si="21">(COUNTA(F100:V100)*3)</f>
        <v>24</v>
      </c>
      <c r="AF100" s="145">
        <v>24</v>
      </c>
      <c r="AG100" s="152">
        <f t="shared" ref="AG100:AG104" si="22">SUM(AE100:AF100)</f>
        <v>48</v>
      </c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</row>
    <row r="101" spans="1:121" x14ac:dyDescent="0.2">
      <c r="A101" s="152" t="s">
        <v>221</v>
      </c>
      <c r="B101" s="136" t="s">
        <v>176</v>
      </c>
      <c r="C101" s="270" t="s">
        <v>92</v>
      </c>
      <c r="D101" s="152" t="s">
        <v>11</v>
      </c>
      <c r="E101" s="458"/>
      <c r="F101" s="34" t="s">
        <v>172</v>
      </c>
      <c r="G101" s="35"/>
      <c r="H101" s="35" t="s">
        <v>4</v>
      </c>
      <c r="I101" s="78"/>
      <c r="J101" s="34" t="s">
        <v>6</v>
      </c>
      <c r="K101" s="35"/>
      <c r="L101" s="35" t="s">
        <v>8</v>
      </c>
      <c r="M101" s="78"/>
      <c r="N101" s="34" t="s">
        <v>9</v>
      </c>
      <c r="O101" s="35"/>
      <c r="P101" s="35" t="s">
        <v>10</v>
      </c>
      <c r="Q101" s="35"/>
      <c r="R101" s="78" t="s">
        <v>12</v>
      </c>
      <c r="S101" s="34"/>
      <c r="T101" s="35" t="s">
        <v>78</v>
      </c>
      <c r="U101" s="35"/>
      <c r="V101" s="78"/>
      <c r="W101" s="464" t="s">
        <v>104</v>
      </c>
      <c r="X101" s="180" t="s">
        <v>27</v>
      </c>
      <c r="Y101" s="221"/>
      <c r="Z101" s="213"/>
      <c r="AA101" s="178"/>
      <c r="AB101" s="178"/>
      <c r="AC101" s="181"/>
      <c r="AD101" s="461"/>
      <c r="AE101" s="329">
        <f>(COUNTA(F101:V101)*3)</f>
        <v>24</v>
      </c>
      <c r="AF101" s="145">
        <v>24</v>
      </c>
      <c r="AG101" s="152">
        <f t="shared" si="22"/>
        <v>48</v>
      </c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</row>
    <row r="102" spans="1:121" x14ac:dyDescent="0.2">
      <c r="A102" s="152" t="s">
        <v>221</v>
      </c>
      <c r="B102" s="136" t="s">
        <v>177</v>
      </c>
      <c r="C102" s="270" t="s">
        <v>178</v>
      </c>
      <c r="D102" s="152" t="s">
        <v>153</v>
      </c>
      <c r="E102" s="458"/>
      <c r="F102" s="34"/>
      <c r="G102" s="35" t="s">
        <v>172</v>
      </c>
      <c r="H102" s="35"/>
      <c r="I102" s="78" t="s">
        <v>4</v>
      </c>
      <c r="J102" s="34"/>
      <c r="K102" s="35" t="s">
        <v>6</v>
      </c>
      <c r="L102" s="35"/>
      <c r="M102" s="78" t="s">
        <v>8</v>
      </c>
      <c r="N102" s="34"/>
      <c r="O102" s="35" t="s">
        <v>9</v>
      </c>
      <c r="P102" s="35"/>
      <c r="Q102" s="35" t="s">
        <v>10</v>
      </c>
      <c r="R102" s="78"/>
      <c r="S102" s="34" t="s">
        <v>12</v>
      </c>
      <c r="T102" s="35"/>
      <c r="U102" s="35" t="s">
        <v>78</v>
      </c>
      <c r="V102" s="78"/>
      <c r="W102" s="464" t="s">
        <v>104</v>
      </c>
      <c r="X102" s="208" t="s">
        <v>27</v>
      </c>
      <c r="Y102" s="221"/>
      <c r="Z102" s="213"/>
      <c r="AA102" s="178"/>
      <c r="AB102" s="178"/>
      <c r="AC102" s="181"/>
      <c r="AD102" s="461"/>
      <c r="AE102" s="329">
        <f>(COUNTA(F102:V102)*3)</f>
        <v>24</v>
      </c>
      <c r="AF102" s="145">
        <v>24</v>
      </c>
      <c r="AG102" s="152">
        <f t="shared" si="22"/>
        <v>48</v>
      </c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</row>
    <row r="103" spans="1:121" x14ac:dyDescent="0.2">
      <c r="A103" s="152" t="s">
        <v>221</v>
      </c>
      <c r="B103" s="136" t="s">
        <v>173</v>
      </c>
      <c r="C103" s="270" t="s">
        <v>29</v>
      </c>
      <c r="D103" s="152" t="s">
        <v>154</v>
      </c>
      <c r="E103" s="458"/>
      <c r="F103" s="34"/>
      <c r="G103" s="35" t="s">
        <v>172</v>
      </c>
      <c r="H103" s="35"/>
      <c r="I103" s="78" t="s">
        <v>4</v>
      </c>
      <c r="J103" s="34"/>
      <c r="K103" s="35" t="s">
        <v>6</v>
      </c>
      <c r="L103" s="35"/>
      <c r="M103" s="78" t="s">
        <v>8</v>
      </c>
      <c r="N103" s="34"/>
      <c r="O103" s="35" t="s">
        <v>9</v>
      </c>
      <c r="P103" s="35"/>
      <c r="Q103" s="35" t="s">
        <v>10</v>
      </c>
      <c r="R103" s="78"/>
      <c r="S103" s="34" t="s">
        <v>12</v>
      </c>
      <c r="T103" s="35"/>
      <c r="U103" s="35" t="s">
        <v>78</v>
      </c>
      <c r="V103" s="78"/>
      <c r="W103" s="464" t="s">
        <v>104</v>
      </c>
      <c r="X103" s="208" t="s">
        <v>27</v>
      </c>
      <c r="Y103" s="221"/>
      <c r="Z103" s="213"/>
      <c r="AA103" s="178"/>
      <c r="AB103" s="178"/>
      <c r="AC103" s="181"/>
      <c r="AD103" s="461"/>
      <c r="AE103" s="329">
        <f>(COUNTA(F103:V103)*3)</f>
        <v>24</v>
      </c>
      <c r="AF103" s="145">
        <v>24</v>
      </c>
      <c r="AG103" s="152">
        <f t="shared" si="22"/>
        <v>48</v>
      </c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</row>
    <row r="104" spans="1:121" ht="16.5" thickBot="1" x14ac:dyDescent="0.25">
      <c r="A104" s="153" t="s">
        <v>221</v>
      </c>
      <c r="B104" s="153" t="s">
        <v>181</v>
      </c>
      <c r="C104" s="235" t="s">
        <v>102</v>
      </c>
      <c r="D104" s="153" t="s">
        <v>7</v>
      </c>
      <c r="E104" s="459"/>
      <c r="F104" s="36"/>
      <c r="G104" s="37" t="s">
        <v>172</v>
      </c>
      <c r="H104" s="37"/>
      <c r="I104" s="79" t="s">
        <v>4</v>
      </c>
      <c r="J104" s="36"/>
      <c r="K104" s="37" t="s">
        <v>6</v>
      </c>
      <c r="L104" s="37"/>
      <c r="M104" s="79" t="s">
        <v>8</v>
      </c>
      <c r="N104" s="36"/>
      <c r="O104" s="37" t="s">
        <v>9</v>
      </c>
      <c r="P104" s="37"/>
      <c r="Q104" s="37" t="s">
        <v>10</v>
      </c>
      <c r="R104" s="79"/>
      <c r="S104" s="36" t="s">
        <v>12</v>
      </c>
      <c r="T104" s="37"/>
      <c r="U104" s="37" t="s">
        <v>78</v>
      </c>
      <c r="V104" s="79"/>
      <c r="W104" s="465" t="s">
        <v>104</v>
      </c>
      <c r="X104" s="209" t="s">
        <v>27</v>
      </c>
      <c r="Y104" s="222"/>
      <c r="Z104" s="214"/>
      <c r="AA104" s="215"/>
      <c r="AB104" s="215"/>
      <c r="AC104" s="210"/>
      <c r="AD104" s="487"/>
      <c r="AE104" s="330">
        <f>(COUNTA(F104:V104)*2)</f>
        <v>16</v>
      </c>
      <c r="AF104" s="146">
        <v>22</v>
      </c>
      <c r="AG104" s="153">
        <f t="shared" si="22"/>
        <v>38</v>
      </c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</row>
    <row r="105" spans="1:121" x14ac:dyDescent="0.2">
      <c r="A105" s="151" t="s">
        <v>76</v>
      </c>
      <c r="B105" s="411" t="s">
        <v>159</v>
      </c>
      <c r="C105" s="15" t="s">
        <v>106</v>
      </c>
      <c r="D105" s="50" t="s">
        <v>153</v>
      </c>
      <c r="E105" s="486"/>
      <c r="F105" s="32"/>
      <c r="G105" s="33" t="s">
        <v>172</v>
      </c>
      <c r="H105" s="33"/>
      <c r="I105" s="80" t="s">
        <v>4</v>
      </c>
      <c r="J105" s="32"/>
      <c r="K105" s="33" t="s">
        <v>6</v>
      </c>
      <c r="L105" s="33"/>
      <c r="M105" s="80" t="s">
        <v>8</v>
      </c>
      <c r="N105" s="32"/>
      <c r="O105" s="33" t="s">
        <v>9</v>
      </c>
      <c r="P105" s="33"/>
      <c r="Q105" s="33" t="s">
        <v>10</v>
      </c>
      <c r="R105" s="80"/>
      <c r="S105" s="32" t="s">
        <v>12</v>
      </c>
      <c r="T105" s="33"/>
      <c r="U105" s="33" t="s">
        <v>78</v>
      </c>
      <c r="V105" s="80"/>
      <c r="W105" s="463" t="s">
        <v>104</v>
      </c>
      <c r="X105" s="182" t="s">
        <v>27</v>
      </c>
      <c r="Y105" s="224"/>
      <c r="Z105" s="211"/>
      <c r="AA105" s="212"/>
      <c r="AB105" s="212"/>
      <c r="AC105" s="195"/>
      <c r="AD105" s="460"/>
      <c r="AE105" s="328">
        <f>(COUNTA(F105:V105)*3)</f>
        <v>24</v>
      </c>
      <c r="AF105" s="144">
        <v>24</v>
      </c>
      <c r="AG105" s="151">
        <f>SUM(AE105:AF105)</f>
        <v>48</v>
      </c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</row>
    <row r="106" spans="1:121" ht="31.5" x14ac:dyDescent="0.2">
      <c r="A106" s="152" t="s">
        <v>76</v>
      </c>
      <c r="B106" s="136" t="s">
        <v>160</v>
      </c>
      <c r="C106" s="432" t="s">
        <v>161</v>
      </c>
      <c r="D106" s="142" t="s">
        <v>154</v>
      </c>
      <c r="E106" s="486"/>
      <c r="F106" s="34"/>
      <c r="G106" s="35" t="s">
        <v>172</v>
      </c>
      <c r="H106" s="35"/>
      <c r="I106" s="78" t="s">
        <v>4</v>
      </c>
      <c r="J106" s="34"/>
      <c r="K106" s="35" t="s">
        <v>6</v>
      </c>
      <c r="L106" s="35"/>
      <c r="M106" s="78" t="s">
        <v>8</v>
      </c>
      <c r="N106" s="34"/>
      <c r="O106" s="35" t="s">
        <v>9</v>
      </c>
      <c r="P106" s="35"/>
      <c r="Q106" s="35" t="s">
        <v>10</v>
      </c>
      <c r="R106" s="78"/>
      <c r="S106" s="34" t="s">
        <v>12</v>
      </c>
      <c r="T106" s="35"/>
      <c r="U106" s="35" t="s">
        <v>78</v>
      </c>
      <c r="V106" s="78"/>
      <c r="W106" s="464" t="s">
        <v>104</v>
      </c>
      <c r="X106" s="180" t="s">
        <v>27</v>
      </c>
      <c r="Y106" s="221"/>
      <c r="Z106" s="213"/>
      <c r="AA106" s="178"/>
      <c r="AB106" s="178"/>
      <c r="AC106" s="181"/>
      <c r="AD106" s="461"/>
      <c r="AE106" s="329">
        <f t="shared" ref="AE106" si="23">(COUNTA(F106:V106)*3)</f>
        <v>24</v>
      </c>
      <c r="AF106" s="145">
        <v>24</v>
      </c>
      <c r="AG106" s="152">
        <f t="shared" ref="AG106:AG110" si="24">SUM(AE106:AF106)</f>
        <v>48</v>
      </c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</row>
    <row r="107" spans="1:121" ht="31.5" x14ac:dyDescent="0.2">
      <c r="A107" s="152" t="s">
        <v>76</v>
      </c>
      <c r="B107" s="136" t="s">
        <v>162</v>
      </c>
      <c r="C107" s="432" t="s">
        <v>120</v>
      </c>
      <c r="D107" s="142" t="s">
        <v>7</v>
      </c>
      <c r="E107" s="486"/>
      <c r="F107" s="34"/>
      <c r="G107" s="35" t="s">
        <v>172</v>
      </c>
      <c r="H107" s="35"/>
      <c r="I107" s="78" t="s">
        <v>4</v>
      </c>
      <c r="J107" s="34"/>
      <c r="K107" s="35" t="s">
        <v>6</v>
      </c>
      <c r="L107" s="35"/>
      <c r="M107" s="78" t="s">
        <v>8</v>
      </c>
      <c r="N107" s="34"/>
      <c r="O107" s="35" t="s">
        <v>9</v>
      </c>
      <c r="P107" s="35"/>
      <c r="Q107" s="35" t="s">
        <v>10</v>
      </c>
      <c r="R107" s="78"/>
      <c r="S107" s="34" t="s">
        <v>12</v>
      </c>
      <c r="T107" s="35"/>
      <c r="U107" s="35" t="s">
        <v>78</v>
      </c>
      <c r="V107" s="78"/>
      <c r="W107" s="464" t="s">
        <v>104</v>
      </c>
      <c r="X107" s="180" t="s">
        <v>27</v>
      </c>
      <c r="Y107" s="221"/>
      <c r="Z107" s="213"/>
      <c r="AA107" s="178"/>
      <c r="AB107" s="178"/>
      <c r="AC107" s="181"/>
      <c r="AD107" s="461"/>
      <c r="AE107" s="329">
        <f>(COUNTA(F107:V107)*3)</f>
        <v>24</v>
      </c>
      <c r="AF107" s="145">
        <v>24</v>
      </c>
      <c r="AG107" s="152">
        <f t="shared" si="24"/>
        <v>48</v>
      </c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</row>
    <row r="108" spans="1:121" x14ac:dyDescent="0.2">
      <c r="A108" s="152" t="s">
        <v>76</v>
      </c>
      <c r="B108" s="136" t="s">
        <v>163</v>
      </c>
      <c r="C108" s="432" t="s">
        <v>108</v>
      </c>
      <c r="D108" s="142" t="s">
        <v>153</v>
      </c>
      <c r="E108" s="486"/>
      <c r="F108" s="34" t="s">
        <v>172</v>
      </c>
      <c r="G108" s="35"/>
      <c r="H108" s="35" t="s">
        <v>4</v>
      </c>
      <c r="I108" s="78"/>
      <c r="J108" s="34" t="s">
        <v>6</v>
      </c>
      <c r="K108" s="35"/>
      <c r="L108" s="35" t="s">
        <v>8</v>
      </c>
      <c r="M108" s="78"/>
      <c r="N108" s="34" t="s">
        <v>9</v>
      </c>
      <c r="O108" s="35"/>
      <c r="P108" s="35" t="s">
        <v>10</v>
      </c>
      <c r="Q108" s="35"/>
      <c r="R108" s="78" t="s">
        <v>12</v>
      </c>
      <c r="S108" s="34"/>
      <c r="T108" s="35" t="s">
        <v>78</v>
      </c>
      <c r="U108" s="35"/>
      <c r="V108" s="78"/>
      <c r="W108" s="464" t="s">
        <v>104</v>
      </c>
      <c r="X108" s="208" t="s">
        <v>27</v>
      </c>
      <c r="Y108" s="221"/>
      <c r="Z108" s="213"/>
      <c r="AA108" s="178"/>
      <c r="AB108" s="178"/>
      <c r="AC108" s="181"/>
      <c r="AD108" s="461"/>
      <c r="AE108" s="329">
        <f>(COUNTA(F108:V108)*3)</f>
        <v>24</v>
      </c>
      <c r="AF108" s="145">
        <v>24</v>
      </c>
      <c r="AG108" s="152">
        <f t="shared" si="24"/>
        <v>48</v>
      </c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</row>
    <row r="109" spans="1:121" x14ac:dyDescent="0.2">
      <c r="A109" s="152" t="s">
        <v>76</v>
      </c>
      <c r="B109" s="136" t="s">
        <v>164</v>
      </c>
      <c r="C109" s="432" t="s">
        <v>107</v>
      </c>
      <c r="D109" s="142" t="s">
        <v>226</v>
      </c>
      <c r="E109" s="486"/>
      <c r="F109" s="34" t="s">
        <v>172</v>
      </c>
      <c r="G109" s="35"/>
      <c r="H109" s="35" t="s">
        <v>4</v>
      </c>
      <c r="I109" s="78"/>
      <c r="J109" s="34" t="s">
        <v>6</v>
      </c>
      <c r="K109" s="35"/>
      <c r="L109" s="35" t="s">
        <v>8</v>
      </c>
      <c r="M109" s="78"/>
      <c r="N109" s="34" t="s">
        <v>9</v>
      </c>
      <c r="O109" s="35"/>
      <c r="P109" s="35" t="s">
        <v>10</v>
      </c>
      <c r="Q109" s="35"/>
      <c r="R109" s="78" t="s">
        <v>12</v>
      </c>
      <c r="S109" s="34"/>
      <c r="T109" s="35" t="s">
        <v>78</v>
      </c>
      <c r="U109" s="35"/>
      <c r="V109" s="78"/>
      <c r="W109" s="464" t="s">
        <v>104</v>
      </c>
      <c r="X109" s="208" t="s">
        <v>27</v>
      </c>
      <c r="Y109" s="221"/>
      <c r="Z109" s="213"/>
      <c r="AA109" s="178"/>
      <c r="AB109" s="178"/>
      <c r="AC109" s="181"/>
      <c r="AD109" s="461"/>
      <c r="AE109" s="329">
        <f>(COUNTA(F109:V109)*3)</f>
        <v>24</v>
      </c>
      <c r="AF109" s="145">
        <v>24</v>
      </c>
      <c r="AG109" s="152">
        <f t="shared" si="24"/>
        <v>48</v>
      </c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</row>
    <row r="110" spans="1:121" ht="16.5" thickBot="1" x14ac:dyDescent="0.25">
      <c r="A110" s="136" t="s">
        <v>76</v>
      </c>
      <c r="B110" s="136" t="s">
        <v>165</v>
      </c>
      <c r="C110" s="432" t="s">
        <v>166</v>
      </c>
      <c r="D110" s="135" t="s">
        <v>11</v>
      </c>
      <c r="E110" s="486"/>
      <c r="F110" s="133" t="s">
        <v>172</v>
      </c>
      <c r="G110" s="124"/>
      <c r="H110" s="124" t="s">
        <v>4</v>
      </c>
      <c r="I110" s="149"/>
      <c r="J110" s="133" t="s">
        <v>6</v>
      </c>
      <c r="K110" s="124"/>
      <c r="L110" s="124" t="s">
        <v>8</v>
      </c>
      <c r="M110" s="149"/>
      <c r="N110" s="133" t="s">
        <v>9</v>
      </c>
      <c r="O110" s="124"/>
      <c r="P110" s="124" t="s">
        <v>10</v>
      </c>
      <c r="Q110" s="124"/>
      <c r="R110" s="149" t="s">
        <v>12</v>
      </c>
      <c r="S110" s="133"/>
      <c r="T110" s="124" t="s">
        <v>78</v>
      </c>
      <c r="U110" s="124"/>
      <c r="V110" s="149"/>
      <c r="W110" s="471" t="s">
        <v>104</v>
      </c>
      <c r="X110" s="219" t="s">
        <v>27</v>
      </c>
      <c r="Y110" s="225"/>
      <c r="Z110" s="223"/>
      <c r="AA110" s="220"/>
      <c r="AB110" s="220"/>
      <c r="AC110" s="207"/>
      <c r="AD110" s="462"/>
      <c r="AE110" s="330">
        <f>(COUNTA(F110:V110)*2)</f>
        <v>16</v>
      </c>
      <c r="AF110" s="146">
        <v>22</v>
      </c>
      <c r="AG110" s="153">
        <f t="shared" si="24"/>
        <v>38</v>
      </c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</row>
    <row r="111" spans="1:121" x14ac:dyDescent="0.2">
      <c r="A111" s="151" t="s">
        <v>222</v>
      </c>
      <c r="B111" s="422" t="s">
        <v>79</v>
      </c>
      <c r="C111" s="14" t="s">
        <v>116</v>
      </c>
      <c r="D111" s="151" t="s">
        <v>153</v>
      </c>
      <c r="E111" s="506"/>
      <c r="F111" s="32"/>
      <c r="G111" s="33" t="s">
        <v>172</v>
      </c>
      <c r="H111" s="33"/>
      <c r="I111" s="80" t="s">
        <v>4</v>
      </c>
      <c r="J111" s="32"/>
      <c r="K111" s="33" t="s">
        <v>6</v>
      </c>
      <c r="L111" s="33"/>
      <c r="M111" s="80" t="s">
        <v>8</v>
      </c>
      <c r="N111" s="32"/>
      <c r="O111" s="33" t="s">
        <v>9</v>
      </c>
      <c r="P111" s="33"/>
      <c r="Q111" s="33" t="s">
        <v>10</v>
      </c>
      <c r="R111" s="80"/>
      <c r="S111" s="32" t="s">
        <v>12</v>
      </c>
      <c r="T111" s="33"/>
      <c r="U111" s="33" t="s">
        <v>78</v>
      </c>
      <c r="V111" s="44" t="s">
        <v>47</v>
      </c>
      <c r="W111" s="463" t="s">
        <v>104</v>
      </c>
      <c r="X111" s="182" t="s">
        <v>27</v>
      </c>
      <c r="Y111" s="195"/>
      <c r="Z111" s="211"/>
      <c r="AA111" s="212"/>
      <c r="AB111" s="212"/>
      <c r="AC111" s="195"/>
      <c r="AD111" s="460"/>
      <c r="AE111" s="328">
        <f>(COUNTA(F111:U111)*3)</f>
        <v>24</v>
      </c>
      <c r="AF111" s="144"/>
      <c r="AG111" s="151">
        <f>SUM(AE111:AF111)</f>
        <v>24</v>
      </c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</row>
    <row r="112" spans="1:121" x14ac:dyDescent="0.2">
      <c r="A112" s="152" t="s">
        <v>222</v>
      </c>
      <c r="B112" s="136" t="s">
        <v>80</v>
      </c>
      <c r="C112" s="270" t="s">
        <v>118</v>
      </c>
      <c r="D112" s="152" t="s">
        <v>226</v>
      </c>
      <c r="E112" s="486"/>
      <c r="F112" s="34"/>
      <c r="G112" s="35" t="s">
        <v>172</v>
      </c>
      <c r="H112" s="35"/>
      <c r="I112" s="78" t="s">
        <v>4</v>
      </c>
      <c r="J112" s="34"/>
      <c r="K112" s="35" t="s">
        <v>6</v>
      </c>
      <c r="L112" s="35"/>
      <c r="M112" s="78" t="s">
        <v>8</v>
      </c>
      <c r="N112" s="34"/>
      <c r="O112" s="35" t="s">
        <v>9</v>
      </c>
      <c r="P112" s="35"/>
      <c r="Q112" s="35" t="s">
        <v>10</v>
      </c>
      <c r="R112" s="78"/>
      <c r="S112" s="34" t="s">
        <v>12</v>
      </c>
      <c r="T112" s="35"/>
      <c r="U112" s="35"/>
      <c r="V112" s="45" t="s">
        <v>47</v>
      </c>
      <c r="W112" s="464" t="s">
        <v>104</v>
      </c>
      <c r="X112" s="180" t="s">
        <v>27</v>
      </c>
      <c r="Y112" s="181"/>
      <c r="Z112" s="213"/>
      <c r="AA112" s="178"/>
      <c r="AB112" s="178"/>
      <c r="AC112" s="181"/>
      <c r="AD112" s="461"/>
      <c r="AE112" s="329">
        <f t="shared" ref="AE112" si="25">(COUNTA(F112:V112)*3)</f>
        <v>24</v>
      </c>
      <c r="AF112" s="145"/>
      <c r="AG112" s="152">
        <f t="shared" ref="AG112:AG115" si="26">SUM(AE112:AF112)</f>
        <v>24</v>
      </c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</row>
    <row r="113" spans="1:121" ht="30" customHeight="1" x14ac:dyDescent="0.2">
      <c r="A113" s="152" t="s">
        <v>222</v>
      </c>
      <c r="B113" s="136" t="s">
        <v>81</v>
      </c>
      <c r="C113" s="270" t="s">
        <v>117</v>
      </c>
      <c r="D113" s="152" t="s">
        <v>11</v>
      </c>
      <c r="E113" s="486"/>
      <c r="F113" s="34"/>
      <c r="G113" s="35" t="s">
        <v>172</v>
      </c>
      <c r="H113" s="35"/>
      <c r="I113" s="78" t="s">
        <v>4</v>
      </c>
      <c r="J113" s="34"/>
      <c r="K113" s="35" t="s">
        <v>6</v>
      </c>
      <c r="L113" s="35"/>
      <c r="M113" s="78" t="s">
        <v>8</v>
      </c>
      <c r="N113" s="34"/>
      <c r="O113" s="35" t="s">
        <v>9</v>
      </c>
      <c r="P113" s="35"/>
      <c r="Q113" s="35" t="s">
        <v>10</v>
      </c>
      <c r="R113" s="78"/>
      <c r="S113" s="34" t="s">
        <v>12</v>
      </c>
      <c r="T113" s="35"/>
      <c r="U113" s="35" t="s">
        <v>78</v>
      </c>
      <c r="V113" s="45" t="s">
        <v>47</v>
      </c>
      <c r="W113" s="464" t="s">
        <v>104</v>
      </c>
      <c r="X113" s="180" t="s">
        <v>27</v>
      </c>
      <c r="Y113" s="181"/>
      <c r="Z113" s="213"/>
      <c r="AA113" s="178"/>
      <c r="AB113" s="178"/>
      <c r="AC113" s="181"/>
      <c r="AD113" s="461"/>
      <c r="AE113" s="329">
        <f>(COUNTA(F113:U113)*3)</f>
        <v>24</v>
      </c>
      <c r="AF113" s="145"/>
      <c r="AG113" s="152">
        <f t="shared" si="26"/>
        <v>24</v>
      </c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</row>
    <row r="114" spans="1:121" ht="30.75" x14ac:dyDescent="0.2">
      <c r="A114" s="152" t="s">
        <v>222</v>
      </c>
      <c r="B114" s="136" t="s">
        <v>82</v>
      </c>
      <c r="C114" s="300" t="s">
        <v>223</v>
      </c>
      <c r="D114" s="152" t="s">
        <v>153</v>
      </c>
      <c r="E114" s="486"/>
      <c r="F114" s="34" t="s">
        <v>172</v>
      </c>
      <c r="G114" s="35"/>
      <c r="H114" s="35" t="s">
        <v>4</v>
      </c>
      <c r="I114" s="78"/>
      <c r="J114" s="34" t="s">
        <v>6</v>
      </c>
      <c r="K114" s="35"/>
      <c r="L114" s="35" t="s">
        <v>8</v>
      </c>
      <c r="M114" s="78"/>
      <c r="N114" s="34" t="s">
        <v>9</v>
      </c>
      <c r="O114" s="35"/>
      <c r="P114" s="35" t="s">
        <v>10</v>
      </c>
      <c r="Q114" s="35"/>
      <c r="R114" s="78" t="s">
        <v>12</v>
      </c>
      <c r="S114" s="34"/>
      <c r="T114" s="35" t="s">
        <v>78</v>
      </c>
      <c r="U114" s="35"/>
      <c r="V114" s="45" t="s">
        <v>47</v>
      </c>
      <c r="W114" s="464" t="s">
        <v>104</v>
      </c>
      <c r="X114" s="208" t="s">
        <v>27</v>
      </c>
      <c r="Y114" s="181"/>
      <c r="Z114" s="213"/>
      <c r="AA114" s="178"/>
      <c r="AB114" s="178"/>
      <c r="AC114" s="181"/>
      <c r="AD114" s="461"/>
      <c r="AE114" s="329">
        <f>(COUNTA(F114:U114)*3)</f>
        <v>24</v>
      </c>
      <c r="AF114" s="145"/>
      <c r="AG114" s="152">
        <f t="shared" si="26"/>
        <v>24</v>
      </c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</row>
    <row r="115" spans="1:121" ht="31.5" thickBot="1" x14ac:dyDescent="0.3">
      <c r="A115" s="153" t="s">
        <v>222</v>
      </c>
      <c r="B115" s="153" t="s">
        <v>224</v>
      </c>
      <c r="C115" s="274" t="s">
        <v>225</v>
      </c>
      <c r="D115" s="153" t="s">
        <v>226</v>
      </c>
      <c r="E115" s="507"/>
      <c r="F115" s="36" t="s">
        <v>172</v>
      </c>
      <c r="G115" s="37"/>
      <c r="H115" s="37" t="s">
        <v>4</v>
      </c>
      <c r="I115" s="79"/>
      <c r="J115" s="36" t="s">
        <v>6</v>
      </c>
      <c r="K115" s="37"/>
      <c r="L115" s="37" t="s">
        <v>8</v>
      </c>
      <c r="M115" s="79"/>
      <c r="N115" s="36" t="s">
        <v>9</v>
      </c>
      <c r="O115" s="37"/>
      <c r="P115" s="37" t="s">
        <v>10</v>
      </c>
      <c r="Q115" s="37"/>
      <c r="R115" s="79" t="s">
        <v>12</v>
      </c>
      <c r="S115" s="36"/>
      <c r="T115" s="37" t="s">
        <v>78</v>
      </c>
      <c r="U115" s="37"/>
      <c r="V115" s="287" t="s">
        <v>47</v>
      </c>
      <c r="W115" s="465" t="s">
        <v>104</v>
      </c>
      <c r="X115" s="209" t="s">
        <v>27</v>
      </c>
      <c r="Y115" s="210"/>
      <c r="Z115" s="214"/>
      <c r="AA115" s="215"/>
      <c r="AB115" s="215"/>
      <c r="AC115" s="210"/>
      <c r="AD115" s="487"/>
      <c r="AE115" s="330">
        <f>(COUNTA(F115:U115)*3)</f>
        <v>24</v>
      </c>
      <c r="AF115" s="146"/>
      <c r="AG115" s="153">
        <f t="shared" si="26"/>
        <v>24</v>
      </c>
      <c r="AH115" s="21">
        <f>SUM(AG80:AG115)</f>
        <v>1482</v>
      </c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</row>
    <row r="116" spans="1:121" s="169" customFormat="1" x14ac:dyDescent="0.2">
      <c r="A116" s="425"/>
      <c r="B116" s="425"/>
      <c r="C116" s="170"/>
      <c r="D116" s="42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90"/>
      <c r="Y116" s="190"/>
      <c r="Z116" s="190"/>
      <c r="AA116" s="190"/>
      <c r="AB116" s="190"/>
      <c r="AC116" s="190"/>
      <c r="AD116" s="190"/>
      <c r="AE116" s="505"/>
      <c r="AF116" s="503"/>
      <c r="AG116" s="503"/>
    </row>
    <row r="117" spans="1:121" x14ac:dyDescent="0.2">
      <c r="A117" s="284"/>
      <c r="B117" s="281"/>
      <c r="C117" s="170"/>
      <c r="D117" s="281"/>
      <c r="E117" s="404"/>
      <c r="F117" s="282"/>
      <c r="G117" s="281"/>
      <c r="H117" s="281"/>
      <c r="I117" s="281"/>
      <c r="J117" s="281"/>
      <c r="K117" s="282"/>
      <c r="L117" s="281"/>
      <c r="M117" s="281"/>
      <c r="N117" s="281"/>
      <c r="O117" s="282"/>
      <c r="P117" s="281"/>
      <c r="Q117" s="281"/>
      <c r="R117" s="281"/>
      <c r="S117" s="281"/>
      <c r="T117" s="282"/>
      <c r="U117" s="281"/>
      <c r="V117" s="281"/>
      <c r="W117" s="281"/>
      <c r="X117" s="282"/>
      <c r="Y117" s="282"/>
      <c r="Z117" s="281"/>
      <c r="AA117" s="281"/>
      <c r="AB117" s="281"/>
      <c r="AC117" s="281"/>
      <c r="AD117" s="281"/>
      <c r="AE117" s="177"/>
      <c r="AF117" s="177"/>
      <c r="AG117" s="283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</row>
    <row r="118" spans="1:121" ht="16.5" thickBot="1" x14ac:dyDescent="0.3">
      <c r="A118" s="188"/>
      <c r="B118" s="189"/>
      <c r="C118" s="170"/>
      <c r="D118" s="189"/>
      <c r="E118" s="404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91"/>
      <c r="Z118" s="165"/>
      <c r="AA118" s="165"/>
      <c r="AB118" s="165"/>
      <c r="AC118" s="165"/>
      <c r="AD118" s="165"/>
      <c r="AE118" s="177"/>
      <c r="AF118" s="177"/>
      <c r="AG118" s="283"/>
      <c r="AH118" s="21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</row>
    <row r="119" spans="1:121" ht="21.75" customHeight="1" thickBot="1" x14ac:dyDescent="0.3">
      <c r="A119" s="188"/>
      <c r="B119" s="189"/>
      <c r="C119" s="170"/>
      <c r="D119" s="189"/>
      <c r="E119" s="566" t="s">
        <v>127</v>
      </c>
      <c r="F119" s="541" t="s">
        <v>145</v>
      </c>
      <c r="G119" s="542"/>
      <c r="H119" s="542"/>
      <c r="I119" s="543"/>
      <c r="J119" s="541" t="s">
        <v>146</v>
      </c>
      <c r="K119" s="542"/>
      <c r="L119" s="542"/>
      <c r="M119" s="543"/>
      <c r="N119" s="541" t="s">
        <v>147</v>
      </c>
      <c r="O119" s="542"/>
      <c r="P119" s="542"/>
      <c r="Q119" s="542"/>
      <c r="R119" s="543"/>
      <c r="S119" s="541" t="s">
        <v>148</v>
      </c>
      <c r="T119" s="542"/>
      <c r="U119" s="542"/>
      <c r="V119" s="543"/>
      <c r="W119" s="541" t="s">
        <v>149</v>
      </c>
      <c r="X119" s="542"/>
      <c r="Y119" s="543"/>
      <c r="Z119" s="560">
        <v>42736</v>
      </c>
      <c r="AA119" s="561"/>
      <c r="AB119" s="561"/>
      <c r="AC119" s="562"/>
      <c r="AD119" s="440"/>
      <c r="AE119" s="555" t="s">
        <v>88</v>
      </c>
      <c r="AF119" s="552" t="s">
        <v>89</v>
      </c>
      <c r="AG119" s="550" t="s">
        <v>90</v>
      </c>
      <c r="AH119" s="21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</row>
    <row r="120" spans="1:121" s="169" customFormat="1" ht="21.75" customHeight="1" thickBot="1" x14ac:dyDescent="0.25">
      <c r="A120" s="132" t="s">
        <v>241</v>
      </c>
      <c r="B120" s="127"/>
      <c r="C120" s="127"/>
      <c r="D120" s="127"/>
      <c r="E120" s="567"/>
      <c r="F120" s="568"/>
      <c r="G120" s="559"/>
      <c r="H120" s="559"/>
      <c r="I120" s="569"/>
      <c r="J120" s="568"/>
      <c r="K120" s="559"/>
      <c r="L120" s="559"/>
      <c r="M120" s="569"/>
      <c r="N120" s="568"/>
      <c r="O120" s="559"/>
      <c r="P120" s="559"/>
      <c r="Q120" s="559"/>
      <c r="R120" s="569"/>
      <c r="S120" s="568"/>
      <c r="T120" s="559"/>
      <c r="U120" s="559"/>
      <c r="V120" s="569"/>
      <c r="W120" s="568"/>
      <c r="X120" s="559"/>
      <c r="Y120" s="569"/>
      <c r="Z120" s="563"/>
      <c r="AA120" s="564"/>
      <c r="AB120" s="564"/>
      <c r="AC120" s="565"/>
      <c r="AD120" s="441"/>
      <c r="AE120" s="558"/>
      <c r="AF120" s="553"/>
      <c r="AG120" s="537"/>
    </row>
    <row r="121" spans="1:121" s="169" customFormat="1" ht="18.75" thickBot="1" x14ac:dyDescent="0.25">
      <c r="A121" s="200"/>
      <c r="B121" s="174"/>
      <c r="C121" s="174"/>
      <c r="D121" s="131"/>
      <c r="E121" s="423">
        <v>30</v>
      </c>
      <c r="F121" s="10">
        <v>6</v>
      </c>
      <c r="G121" s="11">
        <f>+F121+7</f>
        <v>13</v>
      </c>
      <c r="H121" s="11">
        <f>+G121+7</f>
        <v>20</v>
      </c>
      <c r="I121" s="7">
        <f>+H121+7</f>
        <v>27</v>
      </c>
      <c r="J121" s="10">
        <v>3</v>
      </c>
      <c r="K121" s="11">
        <f>+J121+7</f>
        <v>10</v>
      </c>
      <c r="L121" s="11">
        <f>+K121+7</f>
        <v>17</v>
      </c>
      <c r="M121" s="7">
        <f>+L121+7</f>
        <v>24</v>
      </c>
      <c r="N121" s="10">
        <v>1</v>
      </c>
      <c r="O121" s="11">
        <f>+N121+7</f>
        <v>8</v>
      </c>
      <c r="P121" s="11">
        <f>+O121+7</f>
        <v>15</v>
      </c>
      <c r="Q121" s="11">
        <f>+P121+7</f>
        <v>22</v>
      </c>
      <c r="R121" s="7">
        <f>+Q121+7</f>
        <v>29</v>
      </c>
      <c r="S121" s="10">
        <v>5</v>
      </c>
      <c r="T121" s="11">
        <f>+S121+7</f>
        <v>12</v>
      </c>
      <c r="U121" s="11">
        <f>+T121+7</f>
        <v>19</v>
      </c>
      <c r="V121" s="7">
        <f>+U121+7</f>
        <v>26</v>
      </c>
      <c r="W121" s="10">
        <v>3</v>
      </c>
      <c r="X121" s="11">
        <f>+W121+7</f>
        <v>10</v>
      </c>
      <c r="Y121" s="7">
        <f>+X121+7</f>
        <v>17</v>
      </c>
      <c r="Z121" s="10">
        <v>7</v>
      </c>
      <c r="AA121" s="11">
        <f>+Z121+7</f>
        <v>14</v>
      </c>
      <c r="AB121" s="11">
        <f>+AA121+7</f>
        <v>21</v>
      </c>
      <c r="AC121" s="12">
        <f>+AB121+7</f>
        <v>28</v>
      </c>
      <c r="AD121" s="424"/>
      <c r="AE121" s="571"/>
      <c r="AF121" s="554"/>
      <c r="AG121" s="551"/>
    </row>
    <row r="122" spans="1:121" s="169" customFormat="1" x14ac:dyDescent="0.2">
      <c r="A122" s="370"/>
      <c r="B122" s="371"/>
      <c r="C122" s="371"/>
      <c r="D122" s="371"/>
      <c r="E122" s="389" t="s">
        <v>210</v>
      </c>
      <c r="F122" s="420"/>
      <c r="G122" s="420"/>
      <c r="H122" s="420"/>
      <c r="I122" s="420"/>
      <c r="J122" s="420"/>
      <c r="K122" s="445"/>
      <c r="L122" s="492" t="s">
        <v>210</v>
      </c>
      <c r="M122" s="445"/>
      <c r="N122" s="493"/>
      <c r="O122" s="493" t="s">
        <v>210</v>
      </c>
      <c r="P122" s="493"/>
      <c r="Q122" s="420"/>
      <c r="R122" s="445"/>
      <c r="S122" s="492" t="s">
        <v>210</v>
      </c>
      <c r="T122" s="445"/>
      <c r="U122" s="493"/>
      <c r="V122" s="493" t="s">
        <v>210</v>
      </c>
      <c r="W122" s="493"/>
      <c r="X122" s="387" t="s">
        <v>210</v>
      </c>
      <c r="Y122" s="420"/>
      <c r="Z122" s="420"/>
      <c r="AA122" s="420"/>
      <c r="AB122" s="387" t="s">
        <v>210</v>
      </c>
      <c r="AC122" s="420"/>
      <c r="AD122" s="420"/>
      <c r="AE122" s="420"/>
      <c r="AF122" s="166"/>
      <c r="AG122" s="421"/>
    </row>
    <row r="123" spans="1:121" s="169" customFormat="1" ht="16.5" thickBot="1" x14ac:dyDescent="0.25">
      <c r="A123" s="378"/>
      <c r="B123" s="379"/>
      <c r="C123" s="379" t="s">
        <v>184</v>
      </c>
      <c r="D123" s="379"/>
      <c r="E123" s="442"/>
      <c r="F123" s="381" t="s">
        <v>210</v>
      </c>
      <c r="G123" s="442"/>
      <c r="H123" s="443"/>
      <c r="I123" s="381" t="s">
        <v>210</v>
      </c>
      <c r="J123" s="442"/>
      <c r="K123" s="442"/>
      <c r="L123" s="442"/>
      <c r="M123" s="442"/>
      <c r="N123" s="442"/>
      <c r="O123" s="444"/>
      <c r="P123" s="442"/>
      <c r="Q123" s="442"/>
      <c r="R123" s="446" t="s">
        <v>210</v>
      </c>
      <c r="S123" s="381"/>
      <c r="T123" s="494"/>
      <c r="U123" s="495" t="s">
        <v>210</v>
      </c>
      <c r="V123" s="494"/>
      <c r="W123" s="381" t="s">
        <v>210</v>
      </c>
      <c r="X123" s="496" t="s">
        <v>210</v>
      </c>
      <c r="Y123" s="426"/>
      <c r="Z123" s="442"/>
      <c r="AA123" s="442"/>
      <c r="AB123" s="442"/>
      <c r="AC123" s="442"/>
      <c r="AD123" s="442"/>
      <c r="AE123" s="426"/>
      <c r="AF123" s="426"/>
      <c r="AG123" s="427"/>
    </row>
    <row r="124" spans="1:121" ht="15.75" customHeight="1" x14ac:dyDescent="0.2">
      <c r="A124" s="144" t="s">
        <v>227</v>
      </c>
      <c r="B124" s="331" t="s">
        <v>31</v>
      </c>
      <c r="C124" s="122" t="s">
        <v>38</v>
      </c>
      <c r="D124" s="138" t="s">
        <v>153</v>
      </c>
      <c r="E124" s="457"/>
      <c r="F124" s="32" t="s">
        <v>172</v>
      </c>
      <c r="G124" s="33"/>
      <c r="H124" s="33" t="s">
        <v>4</v>
      </c>
      <c r="I124" s="80"/>
      <c r="J124" s="32" t="s">
        <v>6</v>
      </c>
      <c r="K124" s="33"/>
      <c r="L124" s="33" t="s">
        <v>8</v>
      </c>
      <c r="M124" s="80"/>
      <c r="N124" s="32" t="s">
        <v>9</v>
      </c>
      <c r="O124" s="33"/>
      <c r="P124" s="33" t="s">
        <v>10</v>
      </c>
      <c r="Q124" s="33"/>
      <c r="R124" s="80" t="s">
        <v>12</v>
      </c>
      <c r="S124" s="32"/>
      <c r="T124" s="33" t="s">
        <v>78</v>
      </c>
      <c r="U124" s="33"/>
      <c r="V124" s="80" t="s">
        <v>48</v>
      </c>
      <c r="W124" s="463" t="s">
        <v>104</v>
      </c>
      <c r="X124" s="182" t="s">
        <v>27</v>
      </c>
      <c r="Y124" s="33"/>
      <c r="Z124" s="212"/>
      <c r="AA124" s="195"/>
      <c r="AB124" s="216"/>
      <c r="AC124" s="212"/>
      <c r="AD124" s="224"/>
      <c r="AE124" s="328">
        <f>(COUNTA(F124:U124)*3)</f>
        <v>24</v>
      </c>
      <c r="AF124" s="144"/>
      <c r="AG124" s="151">
        <f>SUM(AE124:AF124)</f>
        <v>24</v>
      </c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</row>
    <row r="125" spans="1:121" x14ac:dyDescent="0.2">
      <c r="A125" s="145" t="s">
        <v>227</v>
      </c>
      <c r="B125" s="332" t="s">
        <v>62</v>
      </c>
      <c r="C125" s="27" t="s">
        <v>86</v>
      </c>
      <c r="D125" s="139" t="s">
        <v>226</v>
      </c>
      <c r="E125" s="458"/>
      <c r="F125" s="34" t="s">
        <v>172</v>
      </c>
      <c r="G125" s="35"/>
      <c r="H125" s="35" t="s">
        <v>4</v>
      </c>
      <c r="I125" s="78"/>
      <c r="J125" s="34" t="s">
        <v>6</v>
      </c>
      <c r="K125" s="35"/>
      <c r="L125" s="35" t="s">
        <v>8</v>
      </c>
      <c r="M125" s="78"/>
      <c r="N125" s="34" t="s">
        <v>9</v>
      </c>
      <c r="O125" s="35"/>
      <c r="P125" s="35" t="s">
        <v>10</v>
      </c>
      <c r="Q125" s="35"/>
      <c r="R125" s="78" t="s">
        <v>12</v>
      </c>
      <c r="S125" s="34"/>
      <c r="T125" s="35" t="s">
        <v>78</v>
      </c>
      <c r="U125" s="35"/>
      <c r="V125" s="78" t="s">
        <v>48</v>
      </c>
      <c r="W125" s="464" t="s">
        <v>104</v>
      </c>
      <c r="X125" s="180" t="s">
        <v>27</v>
      </c>
      <c r="Y125" s="35"/>
      <c r="Z125" s="178"/>
      <c r="AA125" s="181"/>
      <c r="AB125" s="217"/>
      <c r="AC125" s="178"/>
      <c r="AD125" s="221"/>
      <c r="AE125" s="329">
        <f>(COUNTA(F125:U125)*3)</f>
        <v>24</v>
      </c>
      <c r="AF125" s="145"/>
      <c r="AG125" s="152">
        <f t="shared" ref="AG125:AG129" si="27">SUM(AE125:AF125)</f>
        <v>24</v>
      </c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</row>
    <row r="126" spans="1:121" x14ac:dyDescent="0.2">
      <c r="A126" s="145" t="s">
        <v>227</v>
      </c>
      <c r="B126" s="332" t="s">
        <v>35</v>
      </c>
      <c r="C126" s="27" t="s">
        <v>36</v>
      </c>
      <c r="D126" s="139" t="s">
        <v>11</v>
      </c>
      <c r="E126" s="458"/>
      <c r="F126" s="34" t="s">
        <v>172</v>
      </c>
      <c r="G126" s="35"/>
      <c r="H126" s="35" t="s">
        <v>4</v>
      </c>
      <c r="I126" s="78"/>
      <c r="J126" s="34" t="s">
        <v>6</v>
      </c>
      <c r="K126" s="35"/>
      <c r="L126" s="35" t="s">
        <v>8</v>
      </c>
      <c r="M126" s="78"/>
      <c r="N126" s="34" t="s">
        <v>9</v>
      </c>
      <c r="O126" s="35"/>
      <c r="P126" s="35" t="s">
        <v>10</v>
      </c>
      <c r="Q126" s="35"/>
      <c r="R126" s="78" t="s">
        <v>12</v>
      </c>
      <c r="S126" s="34"/>
      <c r="T126" s="35"/>
      <c r="U126" s="35"/>
      <c r="V126" s="78" t="s">
        <v>48</v>
      </c>
      <c r="W126" s="464" t="s">
        <v>104</v>
      </c>
      <c r="X126" s="180" t="s">
        <v>27</v>
      </c>
      <c r="Y126" s="35"/>
      <c r="Z126" s="178"/>
      <c r="AA126" s="181"/>
      <c r="AB126" s="217"/>
      <c r="AC126" s="178"/>
      <c r="AD126" s="221"/>
      <c r="AE126" s="329">
        <f>(COUNTA(F126:V126)*3)</f>
        <v>24</v>
      </c>
      <c r="AF126" s="145"/>
      <c r="AG126" s="152">
        <f t="shared" si="27"/>
        <v>24</v>
      </c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</row>
    <row r="127" spans="1:121" ht="16.5" thickBot="1" x14ac:dyDescent="0.25">
      <c r="A127" s="145" t="s">
        <v>227</v>
      </c>
      <c r="B127" s="332" t="s">
        <v>39</v>
      </c>
      <c r="C127" s="27" t="s">
        <v>40</v>
      </c>
      <c r="D127" s="139" t="s">
        <v>153</v>
      </c>
      <c r="E127" s="458"/>
      <c r="F127" s="34"/>
      <c r="G127" s="35" t="s">
        <v>172</v>
      </c>
      <c r="H127" s="35"/>
      <c r="I127" s="78" t="s">
        <v>4</v>
      </c>
      <c r="J127" s="34"/>
      <c r="K127" s="35" t="s">
        <v>6</v>
      </c>
      <c r="L127" s="35"/>
      <c r="M127" s="78" t="s">
        <v>8</v>
      </c>
      <c r="N127" s="34"/>
      <c r="O127" s="35" t="s">
        <v>9</v>
      </c>
      <c r="P127" s="35"/>
      <c r="Q127" s="35" t="s">
        <v>10</v>
      </c>
      <c r="R127" s="78"/>
      <c r="S127" s="34" t="s">
        <v>12</v>
      </c>
      <c r="T127" s="35"/>
      <c r="U127" s="35" t="s">
        <v>78</v>
      </c>
      <c r="V127" s="78" t="s">
        <v>48</v>
      </c>
      <c r="W127" s="464" t="s">
        <v>104</v>
      </c>
      <c r="X127" s="208" t="s">
        <v>27</v>
      </c>
      <c r="Y127" s="35"/>
      <c r="Z127" s="178"/>
      <c r="AA127" s="181"/>
      <c r="AB127" s="217"/>
      <c r="AC127" s="178"/>
      <c r="AD127" s="221"/>
      <c r="AE127" s="329">
        <f>(COUNTA(F127:U127)*3)</f>
        <v>24</v>
      </c>
      <c r="AF127" s="145"/>
      <c r="AG127" s="152">
        <f t="shared" si="27"/>
        <v>24</v>
      </c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</row>
    <row r="128" spans="1:121" x14ac:dyDescent="0.25">
      <c r="A128" s="145" t="s">
        <v>227</v>
      </c>
      <c r="B128" s="332" t="s">
        <v>33</v>
      </c>
      <c r="C128" s="27" t="s">
        <v>34</v>
      </c>
      <c r="D128" s="139" t="s">
        <v>154</v>
      </c>
      <c r="E128" s="458"/>
      <c r="F128" s="34"/>
      <c r="G128" s="35" t="s">
        <v>172</v>
      </c>
      <c r="H128" s="35"/>
      <c r="I128" s="78" t="s">
        <v>4</v>
      </c>
      <c r="J128" s="34"/>
      <c r="K128" s="35" t="s">
        <v>6</v>
      </c>
      <c r="L128" s="35"/>
      <c r="M128" s="78" t="s">
        <v>8</v>
      </c>
      <c r="N128" s="34"/>
      <c r="O128" s="35" t="s">
        <v>9</v>
      </c>
      <c r="P128" s="35"/>
      <c r="Q128" s="35" t="s">
        <v>10</v>
      </c>
      <c r="R128" s="78"/>
      <c r="S128" s="34" t="s">
        <v>12</v>
      </c>
      <c r="T128" s="35"/>
      <c r="U128" s="35" t="s">
        <v>78</v>
      </c>
      <c r="V128" s="78" t="s">
        <v>48</v>
      </c>
      <c r="W128" s="464" t="s">
        <v>104</v>
      </c>
      <c r="X128" s="208" t="s">
        <v>27</v>
      </c>
      <c r="Y128" s="35"/>
      <c r="Z128" s="178"/>
      <c r="AA128" s="181"/>
      <c r="AB128" s="217"/>
      <c r="AC128" s="178"/>
      <c r="AD128" s="221"/>
      <c r="AE128" s="329">
        <f>(COUNTA(F128:U128)*3)</f>
        <v>24</v>
      </c>
      <c r="AF128" s="145"/>
      <c r="AG128" s="152">
        <f t="shared" si="27"/>
        <v>24</v>
      </c>
      <c r="AH128" s="20"/>
      <c r="AI128" s="316" t="s">
        <v>167</v>
      </c>
      <c r="AJ128" s="317" t="s">
        <v>168</v>
      </c>
      <c r="AK128" s="318" t="s">
        <v>169</v>
      </c>
      <c r="AL128" s="314" t="s">
        <v>170</v>
      </c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</row>
    <row r="129" spans="1:121" ht="16.5" thickBot="1" x14ac:dyDescent="0.3">
      <c r="A129" s="146" t="s">
        <v>227</v>
      </c>
      <c r="B129" s="333" t="s">
        <v>37</v>
      </c>
      <c r="C129" s="160" t="s">
        <v>32</v>
      </c>
      <c r="D129" s="140" t="s">
        <v>11</v>
      </c>
      <c r="E129" s="459"/>
      <c r="F129" s="36"/>
      <c r="G129" s="37" t="s">
        <v>172</v>
      </c>
      <c r="H129" s="37"/>
      <c r="I129" s="79" t="s">
        <v>4</v>
      </c>
      <c r="J129" s="36"/>
      <c r="K129" s="37" t="s">
        <v>6</v>
      </c>
      <c r="L129" s="37"/>
      <c r="M129" s="79" t="s">
        <v>8</v>
      </c>
      <c r="N129" s="36"/>
      <c r="O129" s="37" t="s">
        <v>9</v>
      </c>
      <c r="P129" s="37"/>
      <c r="Q129" s="37" t="s">
        <v>10</v>
      </c>
      <c r="R129" s="79"/>
      <c r="S129" s="36" t="s">
        <v>12</v>
      </c>
      <c r="T129" s="37"/>
      <c r="U129" s="37" t="s">
        <v>78</v>
      </c>
      <c r="V129" s="79" t="s">
        <v>48</v>
      </c>
      <c r="W129" s="465" t="s">
        <v>104</v>
      </c>
      <c r="X129" s="209" t="s">
        <v>27</v>
      </c>
      <c r="Y129" s="37"/>
      <c r="Z129" s="215"/>
      <c r="AA129" s="210"/>
      <c r="AB129" s="218"/>
      <c r="AC129" s="215"/>
      <c r="AD129" s="222"/>
      <c r="AE129" s="330">
        <f>(COUNTA(F129:U129)*3)</f>
        <v>24</v>
      </c>
      <c r="AF129" s="146"/>
      <c r="AG129" s="153">
        <f t="shared" si="27"/>
        <v>24</v>
      </c>
      <c r="AI129" s="319">
        <f>SUM(AG6:AG129)</f>
        <v>3632</v>
      </c>
      <c r="AJ129" s="320" t="e">
        <f>SUM(DH134:DH137)</f>
        <v>#REF!</v>
      </c>
      <c r="AK129" s="321" t="e">
        <f>SUM(DH143:DH161)</f>
        <v>#REF!</v>
      </c>
      <c r="AL129" s="315" t="e">
        <f>SUM(AI129:AK129)</f>
        <v>#REF!</v>
      </c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</row>
    <row r="130" spans="1:121" x14ac:dyDescent="0.25">
      <c r="Q130" s="54"/>
      <c r="R130" s="54"/>
      <c r="AH130" s="56">
        <f>SUM(AG124:AG129)</f>
        <v>144</v>
      </c>
      <c r="AL130" s="535" t="e">
        <f>+AL129+'Consolidado Noche Norte'!DZ118</f>
        <v>#REF!</v>
      </c>
    </row>
    <row r="131" spans="1:121" ht="16.5" thickBot="1" x14ac:dyDescent="0.3">
      <c r="Q131" s="54"/>
      <c r="R131" s="54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</row>
    <row r="132" spans="1:121" ht="16.5" thickBot="1" x14ac:dyDescent="0.3">
      <c r="A132" s="308" t="s">
        <v>53</v>
      </c>
      <c r="B132" s="309"/>
      <c r="C132" s="309"/>
      <c r="D132" s="310"/>
      <c r="E132" s="309"/>
      <c r="F132" s="309"/>
      <c r="G132" s="311"/>
      <c r="H132" s="311"/>
      <c r="I132" s="311"/>
      <c r="J132" s="311"/>
      <c r="K132" s="311"/>
      <c r="L132" s="312"/>
      <c r="M132" s="312"/>
      <c r="N132" s="312"/>
      <c r="O132" s="312"/>
      <c r="P132" s="312"/>
      <c r="Q132" s="312"/>
      <c r="R132" s="312"/>
      <c r="S132" s="312"/>
      <c r="T132" s="312"/>
      <c r="U132" s="312"/>
      <c r="V132" s="312"/>
      <c r="W132" s="313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30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557" t="s">
        <v>26</v>
      </c>
      <c r="DK132" s="557"/>
      <c r="DL132" s="557"/>
      <c r="DM132" s="557"/>
      <c r="DN132" s="557"/>
      <c r="DO132" s="557"/>
      <c r="DP132" s="20"/>
      <c r="DQ132" s="20"/>
    </row>
    <row r="133" spans="1:121" ht="31.5" x14ac:dyDescent="0.25">
      <c r="A133" s="238" t="s">
        <v>0</v>
      </c>
      <c r="B133" s="239" t="s">
        <v>13</v>
      </c>
      <c r="C133" s="239" t="s">
        <v>1</v>
      </c>
      <c r="D133" s="240" t="s">
        <v>2</v>
      </c>
      <c r="E133" s="433"/>
      <c r="F133" s="158"/>
      <c r="G133" s="294"/>
      <c r="H133" s="294"/>
      <c r="I133" s="294"/>
      <c r="J133" s="294"/>
      <c r="K133" s="294"/>
      <c r="L133" s="544" t="s">
        <v>23</v>
      </c>
      <c r="M133" s="545"/>
      <c r="N133" s="545"/>
      <c r="O133" s="545"/>
      <c r="P133" s="545"/>
      <c r="Q133" s="545"/>
      <c r="R133" s="545"/>
      <c r="S133" s="545"/>
      <c r="T133" s="545"/>
      <c r="U133" s="545"/>
      <c r="V133" s="546"/>
      <c r="W133" s="541" t="s">
        <v>24</v>
      </c>
      <c r="X133" s="542"/>
      <c r="Y133" s="542"/>
      <c r="Z133" s="542"/>
      <c r="AA133" s="542"/>
      <c r="AB133" s="542"/>
      <c r="AC133" s="542"/>
      <c r="AD133" s="542"/>
      <c r="AE133" s="542"/>
      <c r="AF133" s="542"/>
      <c r="AG133" s="542"/>
      <c r="AH133" s="542"/>
      <c r="AI133" s="542"/>
      <c r="AJ133" s="543"/>
      <c r="AK133" s="542"/>
      <c r="AL133" s="542"/>
      <c r="AM133" s="542"/>
      <c r="AN133" s="542"/>
      <c r="AO133" s="542"/>
      <c r="AP133" s="542"/>
      <c r="AQ133" s="542"/>
      <c r="AR133" s="542"/>
      <c r="AS133" s="542"/>
      <c r="AT133" s="542"/>
      <c r="AU133" s="543"/>
      <c r="AV133" s="541" t="s">
        <v>25</v>
      </c>
      <c r="AW133" s="542"/>
      <c r="AX133" s="542"/>
      <c r="AY133" s="542"/>
      <c r="AZ133" s="542"/>
      <c r="BA133" s="542"/>
      <c r="BB133" s="295"/>
      <c r="BC133" s="295"/>
      <c r="BD133" s="295"/>
      <c r="BE133" s="559"/>
      <c r="BF133" s="559"/>
      <c r="BG133" s="559"/>
      <c r="BH133" s="559"/>
      <c r="BI133" s="559"/>
      <c r="BJ133" s="559"/>
      <c r="BK133" s="559"/>
      <c r="BL133" s="559"/>
      <c r="BM133" s="559"/>
      <c r="BN133" s="559"/>
      <c r="BO133" s="559"/>
      <c r="BP133" s="559"/>
      <c r="BQ133" s="559"/>
      <c r="BR133" s="559"/>
      <c r="BS133" s="559"/>
      <c r="BT133" s="559"/>
      <c r="BU133" s="559"/>
      <c r="BV133" s="559"/>
      <c r="BW133" s="559"/>
      <c r="BX133" s="559"/>
      <c r="BY133" s="295"/>
      <c r="BZ133" s="295"/>
      <c r="CA133" s="295"/>
      <c r="CB133" s="295"/>
      <c r="CC133" s="559"/>
      <c r="CD133" s="559"/>
      <c r="CE133" s="295"/>
      <c r="CF133" s="295"/>
      <c r="CG133" s="295"/>
      <c r="CH133" s="108"/>
      <c r="CI133" s="108"/>
      <c r="CJ133" s="108"/>
      <c r="CK133" s="108"/>
      <c r="CL133" s="108"/>
      <c r="CM133" s="108"/>
      <c r="CN133" s="108"/>
      <c r="CO133" s="108"/>
      <c r="CP133" s="108"/>
      <c r="CQ133" s="108"/>
      <c r="CR133" s="108"/>
      <c r="CS133" s="108"/>
      <c r="CT133" s="108"/>
      <c r="CU133" s="108"/>
      <c r="CV133" s="108"/>
      <c r="CW133" s="108"/>
      <c r="CX133" s="559"/>
      <c r="CY133" s="559"/>
      <c r="CZ133" s="559"/>
      <c r="DA133" s="559"/>
      <c r="DB133" s="559"/>
      <c r="DC133" s="559"/>
      <c r="DD133" s="559"/>
      <c r="DE133" s="559"/>
      <c r="DF133" s="2"/>
      <c r="DG133" s="2"/>
      <c r="DH133" s="293" t="s">
        <v>94</v>
      </c>
      <c r="DI133" s="295"/>
      <c r="DJ133" s="110" t="s">
        <v>233</v>
      </c>
      <c r="DK133" s="137" t="s">
        <v>228</v>
      </c>
      <c r="DL133" s="137" t="s">
        <v>229</v>
      </c>
      <c r="DM133" s="137" t="s">
        <v>96</v>
      </c>
      <c r="DN133" s="137" t="s">
        <v>97</v>
      </c>
      <c r="DO133" s="137" t="s">
        <v>98</v>
      </c>
      <c r="DP133" s="20"/>
      <c r="DQ133" s="20"/>
    </row>
    <row r="134" spans="1:121" ht="63" x14ac:dyDescent="0.25">
      <c r="A134" s="297">
        <f>+A58</f>
        <v>881</v>
      </c>
      <c r="B134" s="519" t="str">
        <f>+B58</f>
        <v>PD024042</v>
      </c>
      <c r="C134" s="109" t="s">
        <v>142</v>
      </c>
      <c r="D134" s="299"/>
      <c r="E134" s="417"/>
      <c r="F134" s="298"/>
      <c r="G134" s="298"/>
      <c r="H134" s="298"/>
      <c r="I134" s="298"/>
      <c r="J134" s="298"/>
      <c r="K134" s="298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8"/>
      <c r="AK134" s="292"/>
      <c r="AL134" s="292"/>
      <c r="AM134" s="292"/>
      <c r="AN134" s="292"/>
      <c r="AO134" s="292"/>
      <c r="AP134" s="17"/>
      <c r="AQ134" s="292"/>
      <c r="AR134" s="292"/>
      <c r="AS134" s="292"/>
      <c r="AT134" s="292"/>
      <c r="AU134" s="292"/>
      <c r="AV134" s="18"/>
      <c r="AW134" s="18"/>
      <c r="AX134" s="18"/>
      <c r="AY134" s="29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298"/>
      <c r="CE134" s="292"/>
      <c r="CF134" s="292"/>
      <c r="CG134" s="292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2"/>
      <c r="DG134" s="2"/>
      <c r="DH134" s="231" t="e">
        <f>+DJ134</f>
        <v>#REF!</v>
      </c>
      <c r="DI134" s="6"/>
      <c r="DJ134" s="232" t="e">
        <f>+DM134+DN134+DO134</f>
        <v>#REF!</v>
      </c>
      <c r="DK134" s="65">
        <v>0</v>
      </c>
      <c r="DL134" s="65" t="e">
        <f>#REF!/2</f>
        <v>#REF!</v>
      </c>
      <c r="DM134" s="285" t="e">
        <f>+DL134*3</f>
        <v>#REF!</v>
      </c>
      <c r="DN134" s="65"/>
      <c r="DO134" s="65"/>
      <c r="DP134" s="20"/>
      <c r="DQ134" s="20"/>
    </row>
    <row r="135" spans="1:121" ht="63" x14ac:dyDescent="0.25">
      <c r="A135" s="297">
        <f>+A67</f>
        <v>981</v>
      </c>
      <c r="B135" s="519" t="str">
        <f>+B67</f>
        <v>SUSTENTA</v>
      </c>
      <c r="C135" s="109" t="s">
        <v>232</v>
      </c>
      <c r="D135" s="299"/>
      <c r="E135" s="417"/>
      <c r="F135" s="298"/>
      <c r="G135" s="298"/>
      <c r="H135" s="298"/>
      <c r="I135" s="298"/>
      <c r="J135" s="298"/>
      <c r="K135" s="298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8"/>
      <c r="AK135" s="292"/>
      <c r="AL135" s="292"/>
      <c r="AM135" s="292"/>
      <c r="AN135" s="292"/>
      <c r="AO135" s="292"/>
      <c r="AP135" s="17"/>
      <c r="AQ135" s="292"/>
      <c r="AR135" s="292"/>
      <c r="AS135" s="292"/>
      <c r="AT135" s="292"/>
      <c r="AU135" s="292"/>
      <c r="AV135" s="18"/>
      <c r="AW135" s="18"/>
      <c r="AX135" s="18"/>
      <c r="AY135" s="298"/>
      <c r="AZ135" s="29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292"/>
      <c r="CF135" s="292"/>
      <c r="CG135" s="292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2"/>
      <c r="DG135" s="2"/>
      <c r="DH135" s="231" t="e">
        <f>+DJ135</f>
        <v>#REF!</v>
      </c>
      <c r="DI135" s="6"/>
      <c r="DJ135" s="232" t="e">
        <f t="shared" ref="DJ135" si="28">+DM135+DN135+DO135</f>
        <v>#REF!</v>
      </c>
      <c r="DK135" s="65">
        <v>0</v>
      </c>
      <c r="DL135" s="65" t="e">
        <f>#REF!/2</f>
        <v>#REF!</v>
      </c>
      <c r="DM135" s="285" t="e">
        <f>+DL135*3</f>
        <v>#REF!</v>
      </c>
      <c r="DN135" s="65"/>
      <c r="DO135" s="65"/>
      <c r="DP135" s="20"/>
      <c r="DQ135" s="20"/>
    </row>
    <row r="136" spans="1:121" ht="63" x14ac:dyDescent="0.25">
      <c r="A136" s="297" t="str">
        <f>+A112</f>
        <v>S9495</v>
      </c>
      <c r="B136" s="519" t="str">
        <f>+B112</f>
        <v>FD495051</v>
      </c>
      <c r="C136" s="109" t="s">
        <v>142</v>
      </c>
      <c r="D136" s="299"/>
      <c r="E136" s="417"/>
      <c r="F136" s="298"/>
      <c r="G136" s="298"/>
      <c r="H136" s="298"/>
      <c r="I136" s="298"/>
      <c r="J136" s="298"/>
      <c r="K136" s="298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8"/>
      <c r="AK136" s="292"/>
      <c r="AL136" s="292"/>
      <c r="AM136" s="292"/>
      <c r="AN136" s="292"/>
      <c r="AO136" s="292"/>
      <c r="AP136" s="17"/>
      <c r="AQ136" s="292"/>
      <c r="AR136" s="292"/>
      <c r="AS136" s="292"/>
      <c r="AT136" s="292"/>
      <c r="AU136" s="292"/>
      <c r="AV136" s="18"/>
      <c r="AW136" s="18"/>
      <c r="AX136" s="18"/>
      <c r="AY136" s="298"/>
      <c r="AZ136" s="29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292"/>
      <c r="CF136" s="292"/>
      <c r="CG136" s="292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2"/>
      <c r="DG136" s="2"/>
      <c r="DH136" s="231" t="e">
        <f>+DJ136</f>
        <v>#REF!</v>
      </c>
      <c r="DI136" s="6"/>
      <c r="DJ136" s="232" t="e">
        <f>+DM136+DN136+DO136</f>
        <v>#REF!</v>
      </c>
      <c r="DK136" s="65">
        <v>0</v>
      </c>
      <c r="DL136" s="65" t="e">
        <f>#REF!/2</f>
        <v>#REF!</v>
      </c>
      <c r="DM136" s="285" t="e">
        <f>+DL136*3</f>
        <v>#REF!</v>
      </c>
      <c r="DN136" s="65"/>
      <c r="DO136" s="65"/>
      <c r="DP136" s="20"/>
      <c r="DQ136" s="20"/>
    </row>
    <row r="137" spans="1:121" ht="63" x14ac:dyDescent="0.25">
      <c r="A137" s="335" t="str">
        <f>+A126</f>
        <v>S881</v>
      </c>
      <c r="B137" s="519" t="str">
        <f>+B126</f>
        <v>PD024042</v>
      </c>
      <c r="C137" s="109" t="s">
        <v>142</v>
      </c>
      <c r="D137" s="337"/>
      <c r="E137" s="417"/>
      <c r="F137" s="336"/>
      <c r="G137" s="336"/>
      <c r="H137" s="336"/>
      <c r="I137" s="336"/>
      <c r="J137" s="336"/>
      <c r="K137" s="336"/>
      <c r="L137" s="334"/>
      <c r="M137" s="334"/>
      <c r="N137" s="334"/>
      <c r="O137" s="334"/>
      <c r="P137" s="334"/>
      <c r="Q137" s="334"/>
      <c r="R137" s="334"/>
      <c r="S137" s="334"/>
      <c r="T137" s="334"/>
      <c r="U137" s="334"/>
      <c r="V137" s="334"/>
      <c r="W137" s="334"/>
      <c r="X137" s="334"/>
      <c r="Y137" s="334"/>
      <c r="Z137" s="334"/>
      <c r="AA137" s="334"/>
      <c r="AB137" s="334"/>
      <c r="AC137" s="334"/>
      <c r="AD137" s="334"/>
      <c r="AE137" s="334"/>
      <c r="AF137" s="334"/>
      <c r="AG137" s="334"/>
      <c r="AH137" s="334"/>
      <c r="AI137" s="334"/>
      <c r="AJ137" s="336"/>
      <c r="AK137" s="334"/>
      <c r="AL137" s="334"/>
      <c r="AM137" s="334"/>
      <c r="AN137" s="334"/>
      <c r="AO137" s="334"/>
      <c r="AP137" s="17"/>
      <c r="AQ137" s="334"/>
      <c r="AR137" s="334"/>
      <c r="AS137" s="334"/>
      <c r="AT137" s="334"/>
      <c r="AU137" s="334"/>
      <c r="AV137" s="18"/>
      <c r="AW137" s="18"/>
      <c r="AX137" s="18"/>
      <c r="AY137" s="336"/>
      <c r="AZ137" s="336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334"/>
      <c r="CF137" s="334"/>
      <c r="CG137" s="334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2"/>
      <c r="DG137" s="2"/>
      <c r="DH137" s="231" t="e">
        <f>+DJ137</f>
        <v>#REF!</v>
      </c>
      <c r="DI137" s="6"/>
      <c r="DJ137" s="232" t="e">
        <f>+DM137+DN137+DO137</f>
        <v>#REF!</v>
      </c>
      <c r="DK137" s="522">
        <v>0</v>
      </c>
      <c r="DL137" s="522" t="e">
        <f>#REF!/2</f>
        <v>#REF!</v>
      </c>
      <c r="DM137" s="285" t="e">
        <f>+DL137*3</f>
        <v>#REF!</v>
      </c>
      <c r="DN137" s="522"/>
      <c r="DO137" s="522"/>
    </row>
    <row r="138" spans="1:121" ht="16.5" thickBot="1" x14ac:dyDescent="0.3">
      <c r="Q138" s="54"/>
      <c r="R138" s="54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</row>
    <row r="139" spans="1:121" x14ac:dyDescent="0.2">
      <c r="A139" s="123"/>
      <c r="B139" s="48"/>
      <c r="C139" s="51"/>
      <c r="D139" s="5"/>
      <c r="E139" s="418"/>
      <c r="F139" s="577"/>
      <c r="G139" s="578"/>
      <c r="H139" s="578"/>
      <c r="I139" s="579"/>
      <c r="J139" s="580"/>
      <c r="K139" s="577"/>
      <c r="L139" s="578"/>
      <c r="M139" s="578"/>
      <c r="N139" s="580"/>
      <c r="O139" s="577"/>
      <c r="P139" s="578"/>
      <c r="Q139" s="578"/>
      <c r="R139" s="579"/>
      <c r="S139" s="580"/>
      <c r="T139" s="577"/>
      <c r="U139" s="578"/>
      <c r="V139" s="578"/>
      <c r="W139" s="578"/>
      <c r="X139" s="577"/>
      <c r="Y139" s="578"/>
      <c r="Z139" s="580"/>
      <c r="AA139" s="159"/>
      <c r="AB139" s="159"/>
      <c r="AC139" s="159"/>
      <c r="AD139" s="159"/>
      <c r="AE139" s="573"/>
      <c r="AF139" s="575"/>
      <c r="AG139" s="543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</row>
    <row r="140" spans="1:121" ht="16.5" thickBot="1" x14ac:dyDescent="0.25">
      <c r="A140" s="123"/>
      <c r="B140" s="48"/>
      <c r="C140" s="51"/>
      <c r="D140" s="5"/>
      <c r="E140" s="418"/>
      <c r="F140" s="581"/>
      <c r="G140" s="582"/>
      <c r="H140" s="582"/>
      <c r="I140" s="583"/>
      <c r="J140" s="584"/>
      <c r="K140" s="581"/>
      <c r="L140" s="582"/>
      <c r="M140" s="582"/>
      <c r="N140" s="584"/>
      <c r="O140" s="581"/>
      <c r="P140" s="582"/>
      <c r="Q140" s="582"/>
      <c r="R140" s="583"/>
      <c r="S140" s="584"/>
      <c r="T140" s="581"/>
      <c r="U140" s="582"/>
      <c r="V140" s="582"/>
      <c r="W140" s="582"/>
      <c r="X140" s="581"/>
      <c r="Y140" s="582"/>
      <c r="Z140" s="584"/>
      <c r="AA140" s="156"/>
      <c r="AB140" s="156"/>
      <c r="AC140" s="156"/>
      <c r="AD140" s="156"/>
      <c r="AE140" s="574"/>
      <c r="AF140" s="576"/>
      <c r="AG140" s="569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</row>
    <row r="141" spans="1:121" ht="16.5" thickBot="1" x14ac:dyDescent="0.25">
      <c r="A141" s="304" t="s">
        <v>61</v>
      </c>
      <c r="B141" s="115"/>
      <c r="C141" s="115"/>
      <c r="D141" s="115"/>
      <c r="E141" s="438"/>
      <c r="F141" s="13"/>
      <c r="G141" s="8"/>
      <c r="H141" s="8"/>
      <c r="I141" s="276"/>
      <c r="J141" s="16"/>
      <c r="K141" s="13"/>
      <c r="L141" s="8"/>
      <c r="M141" s="8"/>
      <c r="N141" s="16"/>
      <c r="O141" s="275"/>
      <c r="P141" s="8"/>
      <c r="Q141" s="8"/>
      <c r="R141" s="276"/>
      <c r="S141" s="16"/>
      <c r="T141" s="13"/>
      <c r="U141" s="8"/>
      <c r="V141" s="8"/>
      <c r="W141" s="8"/>
      <c r="X141" s="13"/>
      <c r="Y141" s="8"/>
      <c r="Z141" s="16"/>
      <c r="AA141" s="156"/>
      <c r="AB141" s="156"/>
      <c r="AC141" s="156"/>
      <c r="AD141" s="156"/>
      <c r="AE141" s="574"/>
      <c r="AF141" s="576"/>
      <c r="AG141" s="569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</row>
    <row r="142" spans="1:121" x14ac:dyDescent="0.25">
      <c r="A142" s="298" t="str">
        <f>+A133</f>
        <v>Gr</v>
      </c>
      <c r="B142" s="298" t="str">
        <f>+B133</f>
        <v>COD</v>
      </c>
      <c r="C142" s="236" t="str">
        <f>+C133</f>
        <v>ASIGNATURA</v>
      </c>
      <c r="D142" s="240" t="s">
        <v>2</v>
      </c>
      <c r="E142" s="439"/>
      <c r="F142" s="298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298" t="s">
        <v>48</v>
      </c>
      <c r="CE142" s="18"/>
      <c r="CF142" s="18"/>
      <c r="CG142" s="18"/>
      <c r="CH142" s="117"/>
      <c r="CI142" s="117"/>
      <c r="CJ142" s="117"/>
      <c r="CK142" s="298"/>
      <c r="CL142" s="298"/>
      <c r="CM142" s="118"/>
      <c r="CN142" s="119"/>
      <c r="CO142" s="298"/>
      <c r="CP142" s="117"/>
      <c r="CQ142" s="117"/>
      <c r="CR142" s="117"/>
      <c r="CS142" s="117"/>
      <c r="CT142" s="117"/>
      <c r="CU142" s="117"/>
      <c r="CV142" s="117"/>
      <c r="CW142" s="117"/>
      <c r="CX142" s="117"/>
      <c r="CY142" s="117"/>
      <c r="CZ142" s="117"/>
      <c r="DA142" s="117"/>
      <c r="DB142" s="117"/>
      <c r="DC142" s="119"/>
      <c r="DD142" s="117"/>
      <c r="DE142" s="117"/>
      <c r="DF142" s="2"/>
      <c r="DG142" s="2"/>
      <c r="DH142" s="305"/>
      <c r="DI142" s="20"/>
      <c r="DJ142" s="20"/>
      <c r="DK142" s="20"/>
      <c r="DL142" s="20"/>
      <c r="DM142" s="20"/>
      <c r="DN142" s="20"/>
      <c r="DO142" s="20"/>
      <c r="DP142" s="20"/>
      <c r="DQ142" s="20"/>
    </row>
    <row r="143" spans="1:121" ht="63" x14ac:dyDescent="0.25">
      <c r="A143" s="298">
        <f>+A58</f>
        <v>881</v>
      </c>
      <c r="B143" s="520" t="str">
        <f>+B58</f>
        <v>PD024042</v>
      </c>
      <c r="C143" s="236" t="s">
        <v>142</v>
      </c>
      <c r="D143" s="520" t="s">
        <v>14</v>
      </c>
      <c r="E143" s="358"/>
      <c r="F143" s="298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520" t="s">
        <v>48</v>
      </c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29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298"/>
      <c r="CE143" s="18"/>
      <c r="CF143" s="18"/>
      <c r="CG143" s="18"/>
      <c r="CH143" s="119"/>
      <c r="CI143" s="117"/>
      <c r="CJ143" s="117"/>
      <c r="CK143" s="118"/>
      <c r="CL143" s="118"/>
      <c r="CM143" s="118"/>
      <c r="CN143" s="118"/>
      <c r="CO143" s="298"/>
      <c r="CP143" s="298"/>
      <c r="CQ143" s="298"/>
      <c r="CR143" s="117"/>
      <c r="CS143" s="119"/>
      <c r="CT143" s="117"/>
      <c r="CU143" s="117"/>
      <c r="CV143" s="117"/>
      <c r="CW143" s="117"/>
      <c r="CX143" s="117"/>
      <c r="CY143" s="117"/>
      <c r="CZ143" s="117"/>
      <c r="DA143" s="117"/>
      <c r="DB143" s="117"/>
      <c r="DC143" s="119"/>
      <c r="DD143" s="117"/>
      <c r="DE143" s="117"/>
      <c r="DF143" s="2"/>
      <c r="DG143" s="2"/>
      <c r="DH143" s="306">
        <f t="shared" ref="DH143:DH156" si="29">(COUNTA(F143:AY143)+COUNTA(BX143:DE143)+COUNTA(AZ143:BV143))*3</f>
        <v>3</v>
      </c>
      <c r="DI143" s="20"/>
      <c r="DJ143" s="20"/>
      <c r="DK143" s="20"/>
      <c r="DL143" s="20"/>
      <c r="DM143" s="20"/>
      <c r="DN143" s="20"/>
      <c r="DO143" s="20"/>
      <c r="DP143" s="20"/>
      <c r="DQ143" s="20"/>
    </row>
    <row r="144" spans="1:121" ht="63" x14ac:dyDescent="0.25">
      <c r="A144" s="110">
        <f>+A143</f>
        <v>881</v>
      </c>
      <c r="B144" s="110" t="str">
        <f t="shared" ref="B144:C144" si="30">+B143</f>
        <v>PD024042</v>
      </c>
      <c r="C144" s="236" t="str">
        <f t="shared" si="30"/>
        <v>ASESORÍA DISCPLINAR ADMINISTRACIÓN DE SERVICIOS DE SALUD CONSTRUCCIÓN DE ANTEPROYECTO</v>
      </c>
      <c r="D144" s="520" t="s">
        <v>14</v>
      </c>
      <c r="E144" s="358"/>
      <c r="F144" s="298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520" t="s">
        <v>48</v>
      </c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125"/>
      <c r="AU144" s="18"/>
      <c r="AV144" s="18"/>
      <c r="AW144" s="298"/>
      <c r="AX144" s="29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17"/>
      <c r="CI144" s="117"/>
      <c r="CJ144" s="118"/>
      <c r="CK144" s="118"/>
      <c r="CL144" s="118"/>
      <c r="CM144" s="118"/>
      <c r="CN144" s="298"/>
      <c r="CO144" s="117"/>
      <c r="CP144" s="298"/>
      <c r="CQ144" s="298"/>
      <c r="CR144" s="117"/>
      <c r="CS144" s="119"/>
      <c r="CT144" s="117"/>
      <c r="CU144" s="117"/>
      <c r="CV144" s="117"/>
      <c r="CW144" s="117"/>
      <c r="CX144" s="117"/>
      <c r="CY144" s="117"/>
      <c r="CZ144" s="117"/>
      <c r="DA144" s="117"/>
      <c r="DB144" s="117"/>
      <c r="DC144" s="117"/>
      <c r="DD144" s="117"/>
      <c r="DE144" s="117"/>
      <c r="DF144" s="2"/>
      <c r="DG144" s="2"/>
      <c r="DH144" s="306">
        <f t="shared" si="29"/>
        <v>3</v>
      </c>
      <c r="DI144" s="20"/>
      <c r="DJ144" s="20"/>
      <c r="DK144" s="20"/>
      <c r="DL144" s="20"/>
      <c r="DM144" s="20"/>
      <c r="DN144" s="20"/>
      <c r="DO144" s="20"/>
      <c r="DP144" s="20"/>
      <c r="DQ144" s="20"/>
    </row>
    <row r="145" spans="1:121" ht="63" x14ac:dyDescent="0.25">
      <c r="A145" s="110">
        <f>+A144</f>
        <v>881</v>
      </c>
      <c r="B145" s="110" t="str">
        <f t="shared" ref="B145:B146" si="31">+B144</f>
        <v>PD024042</v>
      </c>
      <c r="C145" s="236" t="str">
        <f t="shared" ref="C145:C146" si="32">+C144</f>
        <v>ASESORÍA DISCPLINAR ADMINISTRACIÓN DE SERVICIOS DE SALUD CONSTRUCCIÓN DE ANTEPROYECTO</v>
      </c>
      <c r="D145" s="520" t="s">
        <v>14</v>
      </c>
      <c r="E145" s="358"/>
      <c r="F145" s="298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520" t="s">
        <v>48</v>
      </c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18"/>
      <c r="AU145" s="18"/>
      <c r="AV145" s="18"/>
      <c r="AW145" s="298"/>
      <c r="AX145" s="29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19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19"/>
      <c r="CI145" s="117"/>
      <c r="CJ145" s="18"/>
      <c r="CK145" s="117"/>
      <c r="CL145" s="117"/>
      <c r="CM145" s="117"/>
      <c r="CN145" s="298"/>
      <c r="CO145" s="117"/>
      <c r="CP145" s="298"/>
      <c r="CQ145" s="298"/>
      <c r="CR145" s="117"/>
      <c r="CS145" s="117"/>
      <c r="CT145" s="117"/>
      <c r="CU145" s="117"/>
      <c r="CV145" s="117"/>
      <c r="CW145" s="117"/>
      <c r="CX145" s="117"/>
      <c r="CY145" s="117"/>
      <c r="CZ145" s="117"/>
      <c r="DA145" s="117"/>
      <c r="DB145" s="117"/>
      <c r="DC145" s="117"/>
      <c r="DD145" s="117"/>
      <c r="DE145" s="117"/>
      <c r="DF145" s="2"/>
      <c r="DG145" s="2"/>
      <c r="DH145" s="306">
        <f t="shared" si="29"/>
        <v>3</v>
      </c>
      <c r="DI145" s="20"/>
      <c r="DJ145" s="20"/>
      <c r="DK145" s="20"/>
      <c r="DL145" s="20"/>
      <c r="DM145" s="20"/>
      <c r="DN145" s="20"/>
      <c r="DO145" s="20"/>
      <c r="DP145" s="20"/>
      <c r="DQ145" s="20"/>
    </row>
    <row r="146" spans="1:121" ht="63" x14ac:dyDescent="0.25">
      <c r="A146" s="110">
        <f>+A145</f>
        <v>881</v>
      </c>
      <c r="B146" s="110" t="str">
        <f t="shared" si="31"/>
        <v>PD024042</v>
      </c>
      <c r="C146" s="236" t="str">
        <f t="shared" si="32"/>
        <v>ASESORÍA DISCPLINAR ADMINISTRACIÓN DE SERVICIOS DE SALUD CONSTRUCCIÓN DE ANTEPROYECTO</v>
      </c>
      <c r="D146" s="520" t="s">
        <v>14</v>
      </c>
      <c r="E146" s="358"/>
      <c r="F146" s="298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520" t="s">
        <v>48</v>
      </c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19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19"/>
      <c r="CI146" s="117"/>
      <c r="CJ146" s="292"/>
      <c r="CK146" s="118"/>
      <c r="CL146" s="118"/>
      <c r="CM146" s="298"/>
      <c r="CN146" s="119"/>
      <c r="CO146" s="117"/>
      <c r="CP146" s="117"/>
      <c r="CQ146" s="117"/>
      <c r="CR146" s="117"/>
      <c r="CS146" s="117"/>
      <c r="CT146" s="117"/>
      <c r="CU146" s="117"/>
      <c r="CV146" s="117"/>
      <c r="CW146" s="117"/>
      <c r="CX146" s="117"/>
      <c r="CY146" s="117"/>
      <c r="CZ146" s="292"/>
      <c r="DA146" s="292"/>
      <c r="DB146" s="117"/>
      <c r="DC146" s="119"/>
      <c r="DD146" s="117"/>
      <c r="DE146" s="117"/>
      <c r="DF146" s="2"/>
      <c r="DG146" s="2"/>
      <c r="DH146" s="306">
        <f t="shared" si="29"/>
        <v>3</v>
      </c>
      <c r="DI146" s="20"/>
      <c r="DJ146" s="20"/>
      <c r="DK146" s="20"/>
      <c r="DL146" s="20"/>
      <c r="DM146" s="20"/>
      <c r="DN146" s="20"/>
      <c r="DO146" s="20"/>
      <c r="DP146" s="20"/>
      <c r="DQ146" s="20"/>
    </row>
    <row r="147" spans="1:121" ht="63" x14ac:dyDescent="0.25">
      <c r="A147" s="298">
        <f>+A67</f>
        <v>981</v>
      </c>
      <c r="B147" s="520" t="str">
        <f>+B67</f>
        <v>SUSTENTA</v>
      </c>
      <c r="C147" s="236" t="str">
        <f>+C135</f>
        <v>ASESORÍA DISCPLINAR ADMINISTRACIÓN DE SERVICIOS DE SALUD CONSTRUCCIÓN DE PROYECTO-AVANCE1</v>
      </c>
      <c r="D147" s="520" t="s">
        <v>14</v>
      </c>
      <c r="E147" s="358"/>
      <c r="F147" s="298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520" t="s">
        <v>47</v>
      </c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17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17"/>
      <c r="CI147" s="117"/>
      <c r="CJ147" s="18"/>
      <c r="CK147" s="298"/>
      <c r="CL147" s="298"/>
      <c r="CM147" s="298"/>
      <c r="CN147" s="118"/>
      <c r="CO147" s="298"/>
      <c r="CP147" s="117"/>
      <c r="CQ147" s="117"/>
      <c r="CR147" s="117"/>
      <c r="CS147" s="117"/>
      <c r="CT147" s="117"/>
      <c r="CU147" s="117"/>
      <c r="CV147" s="117"/>
      <c r="CW147" s="117"/>
      <c r="CX147" s="117"/>
      <c r="CY147" s="292"/>
      <c r="CZ147" s="292"/>
      <c r="DA147" s="292"/>
      <c r="DB147" s="117"/>
      <c r="DC147" s="117"/>
      <c r="DD147" s="117"/>
      <c r="DE147" s="117"/>
      <c r="DF147" s="2"/>
      <c r="DG147" s="2"/>
      <c r="DH147" s="306">
        <f t="shared" si="29"/>
        <v>3</v>
      </c>
      <c r="DI147" s="20"/>
      <c r="DJ147" s="20"/>
      <c r="DK147" s="20"/>
      <c r="DL147" s="20"/>
      <c r="DM147" s="20"/>
      <c r="DN147" s="20"/>
      <c r="DO147" s="20"/>
      <c r="DP147" s="20"/>
      <c r="DQ147" s="20"/>
    </row>
    <row r="148" spans="1:121" ht="63" x14ac:dyDescent="0.25">
      <c r="A148" s="298">
        <f>A147</f>
        <v>981</v>
      </c>
      <c r="B148" s="298" t="str">
        <f t="shared" ref="B148" si="33">B147</f>
        <v>SUSTENTA</v>
      </c>
      <c r="C148" s="236" t="str">
        <f>C147</f>
        <v>ASESORÍA DISCPLINAR ADMINISTRACIÓN DE SERVICIOS DE SALUD CONSTRUCCIÓN DE PROYECTO-AVANCE1</v>
      </c>
      <c r="D148" s="520" t="s">
        <v>14</v>
      </c>
      <c r="E148" s="358"/>
      <c r="F148" s="298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520" t="s">
        <v>47</v>
      </c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19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19"/>
      <c r="CI148" s="117"/>
      <c r="CJ148" s="118"/>
      <c r="CK148" s="298"/>
      <c r="CL148" s="298"/>
      <c r="CM148" s="118"/>
      <c r="CN148" s="117"/>
      <c r="CO148" s="298"/>
      <c r="CP148" s="298"/>
      <c r="CQ148" s="298"/>
      <c r="CR148" s="298"/>
      <c r="CS148" s="117"/>
      <c r="CT148" s="117"/>
      <c r="CU148" s="117"/>
      <c r="CV148" s="117"/>
      <c r="CW148" s="117"/>
      <c r="CX148" s="117"/>
      <c r="CY148" s="292"/>
      <c r="CZ148" s="292"/>
      <c r="DA148" s="292"/>
      <c r="DB148" s="117"/>
      <c r="DC148" s="117"/>
      <c r="DD148" s="117"/>
      <c r="DE148" s="117"/>
      <c r="DF148" s="2"/>
      <c r="DG148" s="2"/>
      <c r="DH148" s="306">
        <f t="shared" si="29"/>
        <v>3</v>
      </c>
      <c r="DI148" s="20"/>
      <c r="DJ148" s="20"/>
      <c r="DK148" s="20"/>
      <c r="DL148" s="20"/>
      <c r="DM148" s="20"/>
      <c r="DN148" s="20"/>
      <c r="DO148" s="20"/>
      <c r="DP148" s="20"/>
      <c r="DQ148" s="20"/>
    </row>
    <row r="149" spans="1:121" ht="63" x14ac:dyDescent="0.25">
      <c r="A149" s="298">
        <f>A148</f>
        <v>981</v>
      </c>
      <c r="B149" s="298" t="str">
        <f t="shared" ref="B149:B150" si="34">B148</f>
        <v>SUSTENTA</v>
      </c>
      <c r="C149" s="236" t="str">
        <f>+C148</f>
        <v>ASESORÍA DISCPLINAR ADMINISTRACIÓN DE SERVICIOS DE SALUD CONSTRUCCIÓN DE PROYECTO-AVANCE1</v>
      </c>
      <c r="D149" s="520" t="s">
        <v>14</v>
      </c>
      <c r="E149" s="358"/>
      <c r="F149" s="298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520" t="s">
        <v>47</v>
      </c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29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19"/>
      <c r="CI149" s="117"/>
      <c r="CJ149" s="118"/>
      <c r="CK149" s="118"/>
      <c r="CL149" s="118"/>
      <c r="CM149" s="118"/>
      <c r="CN149" s="119"/>
      <c r="CO149" s="298"/>
      <c r="CP149" s="298"/>
      <c r="CQ149" s="298"/>
      <c r="CR149" s="298"/>
      <c r="CS149" s="119"/>
      <c r="CT149" s="117"/>
      <c r="CU149" s="117"/>
      <c r="CV149" s="117"/>
      <c r="CW149" s="117"/>
      <c r="CX149" s="117"/>
      <c r="CY149" s="292"/>
      <c r="CZ149" s="292"/>
      <c r="DA149" s="292"/>
      <c r="DB149" s="117"/>
      <c r="DC149" s="119"/>
      <c r="DD149" s="117"/>
      <c r="DE149" s="117"/>
      <c r="DF149" s="2"/>
      <c r="DG149" s="2"/>
      <c r="DH149" s="306">
        <f t="shared" si="29"/>
        <v>3</v>
      </c>
      <c r="DI149" s="20"/>
      <c r="DJ149" s="20"/>
      <c r="DK149" s="20"/>
      <c r="DL149" s="20"/>
      <c r="DM149" s="20"/>
      <c r="DN149" s="20"/>
      <c r="DO149" s="20"/>
      <c r="DP149" s="20"/>
      <c r="DQ149" s="20"/>
    </row>
    <row r="150" spans="1:121" ht="63" x14ac:dyDescent="0.25">
      <c r="A150" s="298">
        <f>A149</f>
        <v>981</v>
      </c>
      <c r="B150" s="298" t="str">
        <f t="shared" si="34"/>
        <v>SUSTENTA</v>
      </c>
      <c r="C150" s="236" t="str">
        <f>+C149</f>
        <v>ASESORÍA DISCPLINAR ADMINISTRACIÓN DE SERVICIOS DE SALUD CONSTRUCCIÓN DE PROYECTO-AVANCE1</v>
      </c>
      <c r="D150" s="520" t="s">
        <v>14</v>
      </c>
      <c r="E150" s="358"/>
      <c r="F150" s="298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520" t="s">
        <v>47</v>
      </c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19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19"/>
      <c r="CI150" s="117"/>
      <c r="CJ150" s="292"/>
      <c r="CK150" s="118"/>
      <c r="CL150" s="118"/>
      <c r="CM150" s="298"/>
      <c r="CN150" s="119"/>
      <c r="CO150" s="117"/>
      <c r="CP150" s="117"/>
      <c r="CQ150" s="117"/>
      <c r="CR150" s="117"/>
      <c r="CS150" s="117"/>
      <c r="CT150" s="117"/>
      <c r="CU150" s="117"/>
      <c r="CV150" s="117"/>
      <c r="CW150" s="117"/>
      <c r="CX150" s="117"/>
      <c r="CY150" s="117"/>
      <c r="CZ150" s="292"/>
      <c r="DA150" s="292"/>
      <c r="DB150" s="117"/>
      <c r="DC150" s="119"/>
      <c r="DD150" s="117"/>
      <c r="DE150" s="117"/>
      <c r="DF150" s="2"/>
      <c r="DG150" s="2"/>
      <c r="DH150" s="306">
        <f t="shared" si="29"/>
        <v>3</v>
      </c>
    </row>
    <row r="151" spans="1:121" ht="63" x14ac:dyDescent="0.25">
      <c r="A151" s="298">
        <f>+A72</f>
        <v>1081</v>
      </c>
      <c r="B151" s="520" t="str">
        <f>+B72</f>
        <v>PD024053</v>
      </c>
      <c r="C151" s="236" t="s">
        <v>234</v>
      </c>
      <c r="D151" s="520" t="s">
        <v>14</v>
      </c>
      <c r="E151" s="358"/>
      <c r="F151" s="298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520" t="s">
        <v>56</v>
      </c>
      <c r="W151" s="520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17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17"/>
      <c r="CI151" s="117"/>
      <c r="CJ151" s="18"/>
      <c r="CK151" s="298"/>
      <c r="CL151" s="298"/>
      <c r="CM151" s="298"/>
      <c r="CN151" s="118"/>
      <c r="CO151" s="298"/>
      <c r="CP151" s="117"/>
      <c r="CQ151" s="117"/>
      <c r="CR151" s="117"/>
      <c r="CS151" s="117"/>
      <c r="CT151" s="117"/>
      <c r="CU151" s="117"/>
      <c r="CV151" s="117"/>
      <c r="CW151" s="117"/>
      <c r="CX151" s="117"/>
      <c r="CY151" s="292"/>
      <c r="CZ151" s="292"/>
      <c r="DA151" s="292"/>
      <c r="DB151" s="117"/>
      <c r="DC151" s="117"/>
      <c r="DD151" s="117"/>
      <c r="DE151" s="117"/>
      <c r="DF151" s="2"/>
      <c r="DG151" s="2"/>
      <c r="DH151" s="306">
        <f t="shared" si="29"/>
        <v>3</v>
      </c>
    </row>
    <row r="152" spans="1:121" ht="63" x14ac:dyDescent="0.25">
      <c r="A152" s="298">
        <f t="shared" ref="A152:A160" si="35">+A151</f>
        <v>1081</v>
      </c>
      <c r="B152" s="298" t="str">
        <f t="shared" ref="B152:B160" si="36">+B151</f>
        <v>PD024053</v>
      </c>
      <c r="C152" s="236" t="str">
        <f t="shared" ref="C152:C160" si="37">+C151</f>
        <v>ASESORÍA DISCPLINAR ADMINISTRACIÓN DE SERVICIOS DE SALUD CONSTRUCCIÓN DE PROYECTO-AVANCE2</v>
      </c>
      <c r="D152" s="520" t="s">
        <v>14</v>
      </c>
      <c r="E152" s="358"/>
      <c r="F152" s="298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520" t="s">
        <v>56</v>
      </c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298"/>
      <c r="CE152" s="18"/>
      <c r="CF152" s="18"/>
      <c r="CG152" s="18"/>
      <c r="CH152" s="117"/>
      <c r="CI152" s="117"/>
      <c r="CJ152" s="117"/>
      <c r="CK152" s="298"/>
      <c r="CL152" s="298"/>
      <c r="CM152" s="118"/>
      <c r="CN152" s="119"/>
      <c r="CO152" s="298"/>
      <c r="CP152" s="117"/>
      <c r="CQ152" s="117"/>
      <c r="CR152" s="117"/>
      <c r="CS152" s="117"/>
      <c r="CT152" s="117"/>
      <c r="CU152" s="117"/>
      <c r="CV152" s="117"/>
      <c r="CW152" s="117"/>
      <c r="CX152" s="117"/>
      <c r="CY152" s="117"/>
      <c r="CZ152" s="117"/>
      <c r="DA152" s="117"/>
      <c r="DB152" s="117"/>
      <c r="DC152" s="119"/>
      <c r="DD152" s="117"/>
      <c r="DE152" s="117"/>
      <c r="DF152" s="2"/>
      <c r="DG152" s="2"/>
      <c r="DH152" s="306">
        <f t="shared" si="29"/>
        <v>3</v>
      </c>
    </row>
    <row r="153" spans="1:121" ht="63.75" thickBot="1" x14ac:dyDescent="0.3">
      <c r="A153" s="520">
        <f t="shared" si="35"/>
        <v>1081</v>
      </c>
      <c r="B153" s="520" t="str">
        <f t="shared" si="36"/>
        <v>PD024053</v>
      </c>
      <c r="C153" s="236" t="str">
        <f t="shared" si="37"/>
        <v>ASESORÍA DISCPLINAR ADMINISTRACIÓN DE SERVICIOS DE SALUD CONSTRUCCIÓN DE PROYECTO-AVANCE2</v>
      </c>
      <c r="D153" s="520" t="s">
        <v>14</v>
      </c>
      <c r="E153" s="358"/>
      <c r="F153" s="298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520" t="s">
        <v>56</v>
      </c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29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298"/>
      <c r="CE153" s="18"/>
      <c r="CF153" s="18"/>
      <c r="CG153" s="18"/>
      <c r="CH153" s="119"/>
      <c r="CI153" s="117"/>
      <c r="CJ153" s="117"/>
      <c r="CK153" s="118"/>
      <c r="CL153" s="118"/>
      <c r="CM153" s="118"/>
      <c r="CN153" s="118"/>
      <c r="CO153" s="298"/>
      <c r="CP153" s="298"/>
      <c r="CQ153" s="298"/>
      <c r="CR153" s="117"/>
      <c r="CS153" s="119"/>
      <c r="CT153" s="117"/>
      <c r="CU153" s="117"/>
      <c r="CV153" s="117"/>
      <c r="CW153" s="117"/>
      <c r="CX153" s="117"/>
      <c r="CY153" s="117"/>
      <c r="CZ153" s="117"/>
      <c r="DA153" s="117"/>
      <c r="DB153" s="117"/>
      <c r="DC153" s="119"/>
      <c r="DD153" s="117"/>
      <c r="DE153" s="117"/>
      <c r="DF153" s="2"/>
      <c r="DG153" s="2"/>
      <c r="DH153" s="306">
        <f t="shared" si="29"/>
        <v>3</v>
      </c>
    </row>
    <row r="154" spans="1:121" ht="63.75" thickBot="1" x14ac:dyDescent="0.25">
      <c r="A154" s="520">
        <f t="shared" si="35"/>
        <v>1081</v>
      </c>
      <c r="B154" s="520" t="str">
        <f t="shared" si="36"/>
        <v>PD024053</v>
      </c>
      <c r="C154" s="236" t="str">
        <f t="shared" si="37"/>
        <v>ASESORÍA DISCPLINAR ADMINISTRACIÓN DE SERVICIOS DE SALUD CONSTRUCCIÓN DE PROYECTO-AVANCE2</v>
      </c>
      <c r="D154" s="520" t="s">
        <v>14</v>
      </c>
      <c r="E154" s="358"/>
      <c r="F154" s="18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520" t="s">
        <v>56</v>
      </c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286"/>
      <c r="AH154" s="17"/>
      <c r="AI154" s="17"/>
      <c r="AJ154" s="17"/>
      <c r="AK154" s="17"/>
      <c r="AL154" s="17"/>
      <c r="AM154" s="17"/>
      <c r="AN154" s="17"/>
      <c r="AO154" s="17"/>
      <c r="AP154" s="17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296"/>
      <c r="CW154" s="18"/>
      <c r="CX154" s="18"/>
      <c r="CY154" s="18"/>
      <c r="CZ154" s="18"/>
      <c r="DA154" s="18"/>
      <c r="DB154" s="18"/>
      <c r="DC154" s="18"/>
      <c r="DD154" s="18"/>
      <c r="DE154" s="18"/>
      <c r="DF154" s="2"/>
      <c r="DG154" s="2"/>
      <c r="DH154" s="306">
        <f t="shared" si="29"/>
        <v>3</v>
      </c>
    </row>
    <row r="155" spans="1:121" ht="63.75" thickBot="1" x14ac:dyDescent="0.25">
      <c r="A155" s="520">
        <f t="shared" si="35"/>
        <v>1081</v>
      </c>
      <c r="B155" s="520" t="str">
        <f t="shared" si="36"/>
        <v>PD024053</v>
      </c>
      <c r="C155" s="236" t="str">
        <f t="shared" si="37"/>
        <v>ASESORÍA DISCPLINAR ADMINISTRACIÓN DE SERVICIOS DE SALUD CONSTRUCCIÓN DE PROYECTO-AVANCE2</v>
      </c>
      <c r="D155" s="520" t="s">
        <v>14</v>
      </c>
      <c r="E155" s="358"/>
      <c r="F155" s="18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520" t="s">
        <v>56</v>
      </c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286"/>
      <c r="AH155" s="17"/>
      <c r="AI155" s="17"/>
      <c r="AJ155" s="17"/>
      <c r="AK155" s="17"/>
      <c r="AL155" s="17"/>
      <c r="AM155" s="17"/>
      <c r="AN155" s="17"/>
      <c r="AO155" s="17"/>
      <c r="AP155" s="17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296"/>
      <c r="CW155" s="18"/>
      <c r="CX155" s="18"/>
      <c r="CY155" s="18"/>
      <c r="CZ155" s="18"/>
      <c r="DA155" s="18"/>
      <c r="DB155" s="18"/>
      <c r="DC155" s="18"/>
      <c r="DD155" s="18"/>
      <c r="DE155" s="18"/>
      <c r="DF155" s="2"/>
      <c r="DG155" s="2"/>
      <c r="DH155" s="306">
        <f t="shared" si="29"/>
        <v>3</v>
      </c>
    </row>
    <row r="156" spans="1:121" ht="63.75" thickBot="1" x14ac:dyDescent="0.25">
      <c r="A156" s="520">
        <f t="shared" si="35"/>
        <v>1081</v>
      </c>
      <c r="B156" s="520" t="str">
        <f t="shared" si="36"/>
        <v>PD024053</v>
      </c>
      <c r="C156" s="236" t="str">
        <f t="shared" si="37"/>
        <v>ASESORÍA DISCPLINAR ADMINISTRACIÓN DE SERVICIOS DE SALUD CONSTRUCCIÓN DE PROYECTO-AVANCE2</v>
      </c>
      <c r="D156" s="520" t="s">
        <v>14</v>
      </c>
      <c r="E156" s="358"/>
      <c r="F156" s="18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520" t="s">
        <v>56</v>
      </c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286"/>
      <c r="AH156" s="17"/>
      <c r="AI156" s="17"/>
      <c r="AJ156" s="17"/>
      <c r="AK156" s="17"/>
      <c r="AL156" s="17"/>
      <c r="AM156" s="17"/>
      <c r="AN156" s="17"/>
      <c r="AO156" s="17"/>
      <c r="AP156" s="17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296"/>
      <c r="CW156" s="18"/>
      <c r="CX156" s="18"/>
      <c r="CY156" s="18"/>
      <c r="CZ156" s="18"/>
      <c r="DA156" s="18"/>
      <c r="DB156" s="18"/>
      <c r="DC156" s="18"/>
      <c r="DD156" s="18"/>
      <c r="DE156" s="18"/>
      <c r="DF156" s="2"/>
      <c r="DG156" s="2"/>
      <c r="DH156" s="306">
        <f t="shared" si="29"/>
        <v>3</v>
      </c>
    </row>
    <row r="157" spans="1:121" ht="63.75" thickBot="1" x14ac:dyDescent="0.25">
      <c r="A157" s="520">
        <f t="shared" si="35"/>
        <v>1081</v>
      </c>
      <c r="B157" s="520" t="str">
        <f t="shared" si="36"/>
        <v>PD024053</v>
      </c>
      <c r="C157" s="236" t="str">
        <f t="shared" si="37"/>
        <v>ASESORÍA DISCPLINAR ADMINISTRACIÓN DE SERVICIOS DE SALUD CONSTRUCCIÓN DE PROYECTO-AVANCE2</v>
      </c>
      <c r="D157" s="520" t="s">
        <v>230</v>
      </c>
      <c r="E157" s="358"/>
      <c r="F157" s="18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520" t="s">
        <v>56</v>
      </c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286"/>
      <c r="AH157" s="17"/>
      <c r="AI157" s="17"/>
      <c r="AJ157" s="17"/>
      <c r="AK157" s="17"/>
      <c r="AL157" s="17"/>
      <c r="AM157" s="17"/>
      <c r="AN157" s="17"/>
      <c r="AO157" s="17"/>
      <c r="AP157" s="17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5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2"/>
      <c r="DG157" s="2"/>
      <c r="DH157" s="306">
        <f t="shared" ref="DH157:DH160" si="38">(COUNTA(F157:AY157)+COUNTA(BX157:DE157)+COUNTA(AZ157:BV157))*3</f>
        <v>3</v>
      </c>
    </row>
    <row r="158" spans="1:121" ht="63.75" thickBot="1" x14ac:dyDescent="0.25">
      <c r="A158" s="520">
        <f t="shared" si="35"/>
        <v>1081</v>
      </c>
      <c r="B158" s="520" t="str">
        <f t="shared" si="36"/>
        <v>PD024053</v>
      </c>
      <c r="C158" s="236" t="str">
        <f t="shared" si="37"/>
        <v>ASESORÍA DISCPLINAR ADMINISTRACIÓN DE SERVICIOS DE SALUD CONSTRUCCIÓN DE PROYECTO-AVANCE2</v>
      </c>
      <c r="D158" s="520" t="s">
        <v>231</v>
      </c>
      <c r="E158" s="358"/>
      <c r="F158" s="18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520" t="s">
        <v>56</v>
      </c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286"/>
      <c r="AH158" s="17"/>
      <c r="AI158" s="17"/>
      <c r="AJ158" s="17"/>
      <c r="AK158" s="17"/>
      <c r="AL158" s="17"/>
      <c r="AM158" s="17"/>
      <c r="AN158" s="17"/>
      <c r="AO158" s="17"/>
      <c r="AP158" s="17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5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2"/>
      <c r="DG158" s="2"/>
      <c r="DH158" s="306">
        <f t="shared" si="38"/>
        <v>3</v>
      </c>
    </row>
    <row r="159" spans="1:121" ht="63.75" thickBot="1" x14ac:dyDescent="0.25">
      <c r="A159" s="520">
        <f t="shared" si="35"/>
        <v>1081</v>
      </c>
      <c r="B159" s="520" t="str">
        <f t="shared" si="36"/>
        <v>PD024053</v>
      </c>
      <c r="C159" s="236" t="str">
        <f t="shared" si="37"/>
        <v>ASESORÍA DISCPLINAR ADMINISTRACIÓN DE SERVICIOS DE SALUD CONSTRUCCIÓN DE PROYECTO-AVANCE2</v>
      </c>
      <c r="D159" s="520" t="s">
        <v>235</v>
      </c>
      <c r="E159" s="358"/>
      <c r="F159" s="18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520" t="s">
        <v>56</v>
      </c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286"/>
      <c r="AH159" s="17"/>
      <c r="AI159" s="17"/>
      <c r="AJ159" s="17"/>
      <c r="AK159" s="17"/>
      <c r="AL159" s="17"/>
      <c r="AM159" s="17"/>
      <c r="AN159" s="17"/>
      <c r="AO159" s="17"/>
      <c r="AP159" s="17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5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2"/>
      <c r="DG159" s="2"/>
      <c r="DH159" s="306">
        <f t="shared" si="38"/>
        <v>3</v>
      </c>
    </row>
    <row r="160" spans="1:121" ht="63" x14ac:dyDescent="0.2">
      <c r="A160" s="520">
        <f t="shared" si="35"/>
        <v>1081</v>
      </c>
      <c r="B160" s="520" t="str">
        <f t="shared" si="36"/>
        <v>PD024053</v>
      </c>
      <c r="C160" s="236" t="str">
        <f t="shared" si="37"/>
        <v>ASESORÍA DISCPLINAR ADMINISTRACIÓN DE SERVICIOS DE SALUD CONSTRUCCIÓN DE PROYECTO-AVANCE2</v>
      </c>
      <c r="D160" s="520" t="s">
        <v>236</v>
      </c>
      <c r="E160" s="358"/>
      <c r="F160" s="18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520" t="s">
        <v>56</v>
      </c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286"/>
      <c r="AH160" s="17"/>
      <c r="AI160" s="17"/>
      <c r="AJ160" s="17"/>
      <c r="AK160" s="17"/>
      <c r="AL160" s="17"/>
      <c r="AM160" s="17"/>
      <c r="AN160" s="17"/>
      <c r="AO160" s="17"/>
      <c r="AP160" s="17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5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2"/>
      <c r="DG160" s="2"/>
      <c r="DH160" s="306">
        <f t="shared" si="38"/>
        <v>3</v>
      </c>
    </row>
    <row r="161" spans="1:119" ht="63" x14ac:dyDescent="0.25">
      <c r="A161" s="519"/>
      <c r="B161" s="111"/>
      <c r="C161" s="109" t="s">
        <v>54</v>
      </c>
      <c r="D161" s="521" t="s">
        <v>14</v>
      </c>
      <c r="E161" s="338"/>
      <c r="F161" s="525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  <c r="AA161" s="126"/>
      <c r="AB161" s="126"/>
      <c r="AC161" s="126"/>
      <c r="AD161" s="126"/>
      <c r="AE161" s="233"/>
      <c r="AF161" s="126"/>
      <c r="AG161" s="126"/>
      <c r="AH161" s="126"/>
      <c r="AI161" s="126"/>
      <c r="AJ161" s="126"/>
      <c r="AK161" s="126"/>
      <c r="AL161" s="126"/>
      <c r="AM161" s="126"/>
      <c r="AN161" s="126"/>
      <c r="AO161" s="126"/>
      <c r="AP161" s="126"/>
      <c r="AQ161" s="126"/>
      <c r="AR161" s="126"/>
      <c r="AS161" s="126"/>
      <c r="AT161" s="126"/>
      <c r="AU161" s="126"/>
      <c r="AV161" s="126"/>
      <c r="AW161" s="126"/>
      <c r="AX161" s="126"/>
      <c r="AY161" s="126"/>
      <c r="AZ161" s="126"/>
      <c r="BA161" s="126"/>
      <c r="BB161" s="126"/>
      <c r="BC161" s="126"/>
      <c r="BD161" s="126"/>
      <c r="BE161" s="126"/>
      <c r="BF161" s="126"/>
      <c r="BG161" s="126"/>
      <c r="BH161" s="126"/>
      <c r="BI161" s="126"/>
      <c r="BJ161" s="126"/>
      <c r="BK161" s="126"/>
      <c r="BL161" s="126"/>
      <c r="BM161" s="126"/>
      <c r="BN161" s="126"/>
      <c r="BO161" s="126"/>
      <c r="BP161" s="126"/>
      <c r="BQ161" s="126"/>
      <c r="BR161" s="126"/>
      <c r="BS161" s="126"/>
      <c r="BT161" s="126"/>
      <c r="BU161" s="126"/>
      <c r="BV161" s="126"/>
      <c r="BW161" s="126"/>
      <c r="BX161" s="126"/>
      <c r="BY161" s="126"/>
      <c r="BZ161" s="126"/>
      <c r="CA161" s="126"/>
      <c r="CB161" s="126"/>
      <c r="CC161" s="126"/>
      <c r="CD161" s="126"/>
      <c r="CE161" s="126"/>
      <c r="CF161" s="126"/>
      <c r="CG161" s="126"/>
      <c r="CH161" s="126"/>
      <c r="CI161" s="126"/>
      <c r="CJ161" s="126"/>
      <c r="CK161" s="126"/>
      <c r="CL161" s="126"/>
      <c r="CM161" s="126"/>
      <c r="CN161" s="126"/>
      <c r="CO161" s="126"/>
      <c r="CP161" s="126"/>
      <c r="CQ161" s="126"/>
      <c r="CR161" s="126"/>
      <c r="CS161" s="126"/>
      <c r="CT161" s="126"/>
      <c r="CU161" s="126"/>
      <c r="CV161" s="126"/>
      <c r="CW161" s="126"/>
      <c r="CX161" s="126"/>
      <c r="CY161" s="126"/>
      <c r="CZ161" s="126"/>
      <c r="DA161" s="126"/>
      <c r="DB161" s="126"/>
      <c r="DC161" s="126"/>
      <c r="DD161" s="126"/>
      <c r="DE161" s="126"/>
      <c r="DH161" s="231" t="e">
        <f>+DJ161</f>
        <v>#REF!</v>
      </c>
      <c r="DI161" s="6"/>
      <c r="DJ161" s="232" t="e">
        <f>+DM161+DN161+DO161</f>
        <v>#REF!</v>
      </c>
      <c r="DK161" s="522">
        <v>0</v>
      </c>
      <c r="DL161" s="522" t="e">
        <f>#REF!/2</f>
        <v>#REF!</v>
      </c>
      <c r="DM161" s="285" t="e">
        <f>+DL161*1.5</f>
        <v>#REF!</v>
      </c>
      <c r="DN161" s="522"/>
      <c r="DO161" s="522"/>
    </row>
    <row r="162" spans="1:119" x14ac:dyDescent="0.25">
      <c r="Q162" s="54"/>
      <c r="R162" s="54"/>
    </row>
    <row r="163" spans="1:119" x14ac:dyDescent="0.25">
      <c r="Q163" s="54"/>
      <c r="R163" s="54"/>
    </row>
    <row r="164" spans="1:119" x14ac:dyDescent="0.25">
      <c r="Q164" s="54"/>
      <c r="R164" s="54"/>
    </row>
    <row r="165" spans="1:119" x14ac:dyDescent="0.25">
      <c r="Q165" s="54"/>
      <c r="R165" s="54"/>
    </row>
    <row r="166" spans="1:119" x14ac:dyDescent="0.25">
      <c r="Q166" s="54"/>
      <c r="R166" s="54"/>
    </row>
    <row r="167" spans="1:119" x14ac:dyDescent="0.25">
      <c r="Q167" s="54"/>
      <c r="R167" s="54"/>
    </row>
    <row r="168" spans="1:119" x14ac:dyDescent="0.25">
      <c r="Q168" s="54"/>
      <c r="R168" s="54"/>
    </row>
    <row r="169" spans="1:119" x14ac:dyDescent="0.25">
      <c r="Q169" s="54"/>
      <c r="R169" s="54"/>
    </row>
    <row r="170" spans="1:119" x14ac:dyDescent="0.25">
      <c r="Q170" s="54"/>
      <c r="R170" s="54"/>
    </row>
    <row r="171" spans="1:119" x14ac:dyDescent="0.25">
      <c r="Q171" s="54"/>
      <c r="R171" s="54"/>
    </row>
    <row r="172" spans="1:119" x14ac:dyDescent="0.25">
      <c r="Q172" s="54"/>
      <c r="R172" s="54"/>
    </row>
    <row r="173" spans="1:119" x14ac:dyDescent="0.25">
      <c r="Q173" s="54"/>
      <c r="R173" s="54"/>
    </row>
    <row r="174" spans="1:119" x14ac:dyDescent="0.25">
      <c r="Q174" s="54"/>
      <c r="R174" s="54"/>
    </row>
    <row r="175" spans="1:119" x14ac:dyDescent="0.25">
      <c r="Q175" s="54"/>
      <c r="R175" s="54"/>
    </row>
    <row r="176" spans="1:119" x14ac:dyDescent="0.25">
      <c r="Q176" s="54"/>
      <c r="R176" s="54"/>
    </row>
    <row r="177" spans="17:18" x14ac:dyDescent="0.25">
      <c r="Q177" s="54"/>
      <c r="R177" s="54"/>
    </row>
    <row r="178" spans="17:18" x14ac:dyDescent="0.25">
      <c r="Q178" s="54"/>
      <c r="R178" s="54"/>
    </row>
    <row r="179" spans="17:18" x14ac:dyDescent="0.25">
      <c r="Q179" s="54"/>
      <c r="R179" s="54"/>
    </row>
    <row r="180" spans="17:18" x14ac:dyDescent="0.25">
      <c r="Q180" s="54"/>
      <c r="R180" s="54"/>
    </row>
    <row r="181" spans="17:18" x14ac:dyDescent="0.25">
      <c r="Q181" s="54"/>
      <c r="R181" s="54"/>
    </row>
    <row r="182" spans="17:18" x14ac:dyDescent="0.25">
      <c r="Q182" s="54"/>
      <c r="R182" s="54"/>
    </row>
    <row r="183" spans="17:18" x14ac:dyDescent="0.25">
      <c r="Q183" s="54"/>
      <c r="R183" s="54"/>
    </row>
    <row r="184" spans="17:18" x14ac:dyDescent="0.25">
      <c r="Q184" s="54"/>
      <c r="R184" s="54"/>
    </row>
    <row r="185" spans="17:18" x14ac:dyDescent="0.25">
      <c r="Q185" s="54"/>
      <c r="R185" s="54"/>
    </row>
    <row r="186" spans="17:18" x14ac:dyDescent="0.25">
      <c r="Q186" s="54"/>
      <c r="R186" s="54"/>
    </row>
    <row r="187" spans="17:18" x14ac:dyDescent="0.25">
      <c r="Q187" s="54"/>
      <c r="R187" s="54"/>
    </row>
    <row r="188" spans="17:18" x14ac:dyDescent="0.25">
      <c r="Q188" s="54"/>
      <c r="R188" s="54"/>
    </row>
    <row r="189" spans="17:18" x14ac:dyDescent="0.25">
      <c r="Q189" s="54"/>
      <c r="R189" s="54"/>
    </row>
    <row r="190" spans="17:18" x14ac:dyDescent="0.25">
      <c r="Q190" s="54"/>
      <c r="R190" s="54"/>
    </row>
    <row r="191" spans="17:18" x14ac:dyDescent="0.25">
      <c r="Q191" s="54"/>
      <c r="R191" s="54"/>
    </row>
    <row r="192" spans="17:18" x14ac:dyDescent="0.25">
      <c r="Q192" s="54"/>
      <c r="R192" s="54"/>
    </row>
    <row r="193" spans="17:18" x14ac:dyDescent="0.25">
      <c r="Q193" s="54"/>
      <c r="R193" s="54"/>
    </row>
    <row r="194" spans="17:18" x14ac:dyDescent="0.25">
      <c r="Q194" s="54"/>
      <c r="R194" s="54"/>
    </row>
    <row r="195" spans="17:18" x14ac:dyDescent="0.25">
      <c r="Q195" s="54"/>
      <c r="R195" s="54"/>
    </row>
    <row r="196" spans="17:18" x14ac:dyDescent="0.25">
      <c r="Q196" s="54"/>
      <c r="R196" s="54"/>
    </row>
    <row r="197" spans="17:18" x14ac:dyDescent="0.25">
      <c r="Q197" s="54"/>
      <c r="R197" s="54"/>
    </row>
    <row r="198" spans="17:18" x14ac:dyDescent="0.25">
      <c r="Q198" s="54"/>
      <c r="R198" s="54"/>
    </row>
    <row r="199" spans="17:18" x14ac:dyDescent="0.25">
      <c r="Q199" s="54"/>
      <c r="R199" s="54"/>
    </row>
    <row r="200" spans="17:18" x14ac:dyDescent="0.25">
      <c r="Q200" s="54"/>
      <c r="R200" s="54"/>
    </row>
    <row r="201" spans="17:18" x14ac:dyDescent="0.25">
      <c r="Q201" s="54"/>
      <c r="R201" s="54"/>
    </row>
    <row r="202" spans="17:18" x14ac:dyDescent="0.25">
      <c r="Q202" s="54"/>
      <c r="R202" s="54"/>
    </row>
    <row r="203" spans="17:18" x14ac:dyDescent="0.25">
      <c r="Q203" s="54"/>
      <c r="R203" s="54"/>
    </row>
    <row r="204" spans="17:18" x14ac:dyDescent="0.25">
      <c r="Q204" s="54"/>
      <c r="R204" s="54"/>
    </row>
    <row r="205" spans="17:18" x14ac:dyDescent="0.25">
      <c r="Q205" s="54"/>
      <c r="R205" s="54"/>
    </row>
    <row r="206" spans="17:18" x14ac:dyDescent="0.25">
      <c r="Q206" s="54"/>
      <c r="R206" s="54"/>
    </row>
    <row r="207" spans="17:18" x14ac:dyDescent="0.25">
      <c r="Q207" s="54"/>
      <c r="R207" s="54"/>
    </row>
    <row r="208" spans="17:18" x14ac:dyDescent="0.25">
      <c r="Q208" s="54"/>
      <c r="R208" s="54"/>
    </row>
    <row r="209" spans="17:18" x14ac:dyDescent="0.25">
      <c r="Q209" s="54"/>
      <c r="R209" s="54"/>
    </row>
    <row r="210" spans="17:18" x14ac:dyDescent="0.25">
      <c r="Q210" s="54"/>
      <c r="R210" s="54"/>
    </row>
    <row r="211" spans="17:18" x14ac:dyDescent="0.25">
      <c r="Q211" s="54"/>
      <c r="R211" s="54"/>
    </row>
    <row r="212" spans="17:18" x14ac:dyDescent="0.25">
      <c r="Q212" s="54"/>
      <c r="R212" s="54"/>
    </row>
    <row r="213" spans="17:18" x14ac:dyDescent="0.25">
      <c r="Q213" s="54"/>
      <c r="R213" s="54"/>
    </row>
    <row r="214" spans="17:18" x14ac:dyDescent="0.25">
      <c r="Q214" s="54"/>
      <c r="R214" s="54"/>
    </row>
    <row r="215" spans="17:18" x14ac:dyDescent="0.25">
      <c r="Q215" s="54"/>
      <c r="R215" s="54"/>
    </row>
    <row r="216" spans="17:18" x14ac:dyDescent="0.25">
      <c r="Q216" s="54"/>
      <c r="R216" s="54"/>
    </row>
    <row r="217" spans="17:18" x14ac:dyDescent="0.25">
      <c r="Q217" s="54"/>
      <c r="R217" s="54"/>
    </row>
    <row r="218" spans="17:18" x14ac:dyDescent="0.25">
      <c r="Q218" s="54"/>
      <c r="R218" s="54"/>
    </row>
    <row r="219" spans="17:18" x14ac:dyDescent="0.25">
      <c r="Q219" s="54"/>
      <c r="R219" s="54"/>
    </row>
    <row r="220" spans="17:18" x14ac:dyDescent="0.25">
      <c r="Q220" s="54"/>
      <c r="R220" s="54"/>
    </row>
    <row r="221" spans="17:18" x14ac:dyDescent="0.25">
      <c r="Q221" s="54"/>
      <c r="R221" s="54"/>
    </row>
    <row r="222" spans="17:18" x14ac:dyDescent="0.25">
      <c r="Q222" s="54"/>
      <c r="R222" s="54"/>
    </row>
    <row r="223" spans="17:18" x14ac:dyDescent="0.25">
      <c r="Q223" s="54"/>
      <c r="R223" s="54"/>
    </row>
    <row r="224" spans="17:18" x14ac:dyDescent="0.25">
      <c r="Q224" s="54"/>
      <c r="R224" s="54"/>
    </row>
    <row r="225" spans="17:18" x14ac:dyDescent="0.25">
      <c r="Q225" s="54"/>
      <c r="R225" s="54"/>
    </row>
    <row r="226" spans="17:18" x14ac:dyDescent="0.25">
      <c r="Q226" s="54"/>
      <c r="R226" s="54"/>
    </row>
    <row r="227" spans="17:18" x14ac:dyDescent="0.25">
      <c r="Q227" s="54"/>
      <c r="R227" s="54"/>
    </row>
    <row r="228" spans="17:18" x14ac:dyDescent="0.25">
      <c r="Q228" s="54"/>
      <c r="R228" s="54"/>
    </row>
    <row r="229" spans="17:18" x14ac:dyDescent="0.25">
      <c r="Q229" s="54"/>
      <c r="R229" s="54"/>
    </row>
    <row r="230" spans="17:18" x14ac:dyDescent="0.25">
      <c r="Q230" s="54"/>
      <c r="R230" s="54"/>
    </row>
    <row r="231" spans="17:18" x14ac:dyDescent="0.25">
      <c r="Q231" s="54"/>
      <c r="R231" s="54"/>
    </row>
    <row r="232" spans="17:18" x14ac:dyDescent="0.25">
      <c r="Q232" s="54"/>
      <c r="R232" s="54"/>
    </row>
    <row r="233" spans="17:18" x14ac:dyDescent="0.25">
      <c r="Q233" s="54"/>
      <c r="R233" s="54"/>
    </row>
    <row r="234" spans="17:18" x14ac:dyDescent="0.25">
      <c r="Q234" s="54"/>
      <c r="R234" s="54"/>
    </row>
    <row r="235" spans="17:18" x14ac:dyDescent="0.25">
      <c r="Q235" s="54"/>
      <c r="R235" s="54"/>
    </row>
    <row r="236" spans="17:18" x14ac:dyDescent="0.25">
      <c r="Q236" s="54"/>
      <c r="R236" s="54"/>
    </row>
    <row r="237" spans="17:18" x14ac:dyDescent="0.25">
      <c r="Q237" s="54"/>
      <c r="R237" s="54"/>
    </row>
    <row r="238" spans="17:18" x14ac:dyDescent="0.25">
      <c r="Q238" s="54"/>
      <c r="R238" s="54"/>
    </row>
    <row r="239" spans="17:18" x14ac:dyDescent="0.25">
      <c r="Q239" s="54"/>
      <c r="R239" s="54"/>
    </row>
    <row r="240" spans="17:18" x14ac:dyDescent="0.25">
      <c r="Q240" s="54"/>
      <c r="R240" s="54"/>
    </row>
    <row r="241" spans="17:18" x14ac:dyDescent="0.25">
      <c r="Q241" s="54"/>
      <c r="R241" s="54"/>
    </row>
    <row r="242" spans="17:18" x14ac:dyDescent="0.25">
      <c r="Q242" s="54"/>
      <c r="R242" s="54"/>
    </row>
    <row r="243" spans="17:18" x14ac:dyDescent="0.25">
      <c r="Q243" s="54"/>
      <c r="R243" s="54"/>
    </row>
    <row r="244" spans="17:18" x14ac:dyDescent="0.25">
      <c r="Q244" s="54"/>
      <c r="R244" s="54"/>
    </row>
    <row r="245" spans="17:18" x14ac:dyDescent="0.25">
      <c r="Q245" s="54"/>
      <c r="R245" s="54"/>
    </row>
    <row r="246" spans="17:18" x14ac:dyDescent="0.25">
      <c r="Q246" s="54"/>
      <c r="R246" s="54"/>
    </row>
    <row r="247" spans="17:18" x14ac:dyDescent="0.25">
      <c r="Q247" s="54"/>
      <c r="R247" s="54"/>
    </row>
    <row r="248" spans="17:18" x14ac:dyDescent="0.25">
      <c r="Q248" s="54"/>
      <c r="R248" s="54"/>
    </row>
    <row r="249" spans="17:18" x14ac:dyDescent="0.25">
      <c r="Q249" s="54"/>
      <c r="R249" s="54"/>
    </row>
    <row r="250" spans="17:18" x14ac:dyDescent="0.25">
      <c r="Q250" s="54"/>
      <c r="R250" s="54"/>
    </row>
    <row r="251" spans="17:18" x14ac:dyDescent="0.25">
      <c r="Q251" s="54"/>
      <c r="R251" s="54"/>
    </row>
    <row r="252" spans="17:18" x14ac:dyDescent="0.25">
      <c r="Q252" s="54"/>
      <c r="R252" s="54"/>
    </row>
    <row r="253" spans="17:18" x14ac:dyDescent="0.25">
      <c r="Q253" s="54"/>
      <c r="R253" s="54"/>
    </row>
    <row r="254" spans="17:18" x14ac:dyDescent="0.25">
      <c r="Q254" s="54"/>
      <c r="R254" s="54"/>
    </row>
    <row r="255" spans="17:18" x14ac:dyDescent="0.25">
      <c r="Q255" s="54"/>
      <c r="R255" s="54"/>
    </row>
    <row r="256" spans="17:18" x14ac:dyDescent="0.25">
      <c r="Q256" s="54"/>
      <c r="R256" s="54"/>
    </row>
    <row r="257" spans="17:18" x14ac:dyDescent="0.25">
      <c r="Q257" s="54"/>
      <c r="R257" s="54"/>
    </row>
    <row r="258" spans="17:18" x14ac:dyDescent="0.25">
      <c r="Q258" s="54"/>
      <c r="R258" s="54"/>
    </row>
    <row r="259" spans="17:18" x14ac:dyDescent="0.25">
      <c r="Q259" s="54"/>
      <c r="R259" s="54"/>
    </row>
    <row r="260" spans="17:18" x14ac:dyDescent="0.25">
      <c r="Q260" s="54"/>
      <c r="R260" s="54"/>
    </row>
    <row r="261" spans="17:18" x14ac:dyDescent="0.25">
      <c r="Q261" s="54"/>
      <c r="R261" s="54"/>
    </row>
    <row r="262" spans="17:18" x14ac:dyDescent="0.25">
      <c r="Q262" s="54"/>
      <c r="R262" s="54"/>
    </row>
    <row r="263" spans="17:18" x14ac:dyDescent="0.25">
      <c r="Q263" s="54"/>
      <c r="R263" s="54"/>
    </row>
    <row r="264" spans="17:18" x14ac:dyDescent="0.25">
      <c r="Q264" s="54"/>
      <c r="R264" s="54"/>
    </row>
    <row r="265" spans="17:18" x14ac:dyDescent="0.25">
      <c r="Q265" s="54"/>
      <c r="R265" s="54"/>
    </row>
    <row r="266" spans="17:18" x14ac:dyDescent="0.25">
      <c r="Q266" s="54"/>
      <c r="R266" s="54"/>
    </row>
    <row r="267" spans="17:18" x14ac:dyDescent="0.25">
      <c r="Q267" s="54"/>
      <c r="R267" s="54"/>
    </row>
    <row r="268" spans="17:18" x14ac:dyDescent="0.25">
      <c r="Q268" s="54"/>
      <c r="R268" s="54"/>
    </row>
    <row r="269" spans="17:18" x14ac:dyDescent="0.25">
      <c r="Q269" s="54"/>
      <c r="R269" s="54"/>
    </row>
    <row r="270" spans="17:18" x14ac:dyDescent="0.25">
      <c r="Q270" s="54"/>
      <c r="R270" s="54"/>
    </row>
    <row r="271" spans="17:18" x14ac:dyDescent="0.25">
      <c r="Q271" s="54"/>
      <c r="R271" s="54"/>
    </row>
    <row r="272" spans="17:18" x14ac:dyDescent="0.25">
      <c r="Q272" s="54"/>
      <c r="R272" s="54"/>
    </row>
    <row r="273" spans="17:18" x14ac:dyDescent="0.25">
      <c r="Q273" s="54"/>
      <c r="R273" s="54"/>
    </row>
    <row r="274" spans="17:18" x14ac:dyDescent="0.25">
      <c r="Q274" s="54"/>
      <c r="R274" s="54"/>
    </row>
    <row r="275" spans="17:18" x14ac:dyDescent="0.25">
      <c r="Q275" s="54"/>
      <c r="R275" s="54"/>
    </row>
    <row r="276" spans="17:18" x14ac:dyDescent="0.25">
      <c r="Q276" s="54"/>
      <c r="R276" s="54"/>
    </row>
    <row r="277" spans="17:18" x14ac:dyDescent="0.25">
      <c r="Q277" s="54"/>
      <c r="R277" s="54"/>
    </row>
    <row r="278" spans="17:18" x14ac:dyDescent="0.25">
      <c r="Q278" s="54"/>
      <c r="R278" s="54"/>
    </row>
    <row r="279" spans="17:18" x14ac:dyDescent="0.25">
      <c r="Q279" s="54"/>
      <c r="R279" s="54"/>
    </row>
    <row r="280" spans="17:18" x14ac:dyDescent="0.25">
      <c r="Q280" s="54"/>
      <c r="R280" s="54"/>
    </row>
    <row r="281" spans="17:18" x14ac:dyDescent="0.25">
      <c r="Q281" s="54"/>
      <c r="R281" s="54"/>
    </row>
    <row r="282" spans="17:18" x14ac:dyDescent="0.25">
      <c r="Q282" s="54"/>
      <c r="R282" s="54"/>
    </row>
    <row r="283" spans="17:18" x14ac:dyDescent="0.25">
      <c r="Q283" s="54"/>
      <c r="R283" s="54"/>
    </row>
    <row r="284" spans="17:18" x14ac:dyDescent="0.25">
      <c r="Q284" s="54"/>
      <c r="R284" s="54"/>
    </row>
    <row r="285" spans="17:18" x14ac:dyDescent="0.25">
      <c r="Q285" s="54"/>
      <c r="R285" s="54"/>
    </row>
    <row r="286" spans="17:18" x14ac:dyDescent="0.25">
      <c r="Q286" s="54"/>
      <c r="R286" s="54"/>
    </row>
    <row r="287" spans="17:18" x14ac:dyDescent="0.25">
      <c r="Q287" s="54"/>
      <c r="R287" s="54"/>
    </row>
    <row r="288" spans="17:18" x14ac:dyDescent="0.25">
      <c r="Q288" s="54"/>
      <c r="R288" s="54"/>
    </row>
    <row r="289" spans="17:18" x14ac:dyDescent="0.25">
      <c r="Q289" s="54"/>
      <c r="R289" s="54"/>
    </row>
    <row r="290" spans="17:18" x14ac:dyDescent="0.25">
      <c r="Q290" s="54"/>
      <c r="R290" s="54"/>
    </row>
    <row r="291" spans="17:18" x14ac:dyDescent="0.25">
      <c r="Q291" s="54"/>
      <c r="R291" s="54"/>
    </row>
    <row r="292" spans="17:18" x14ac:dyDescent="0.25">
      <c r="Q292" s="54"/>
      <c r="R292" s="54"/>
    </row>
    <row r="293" spans="17:18" x14ac:dyDescent="0.25">
      <c r="Q293" s="54"/>
      <c r="R293" s="54"/>
    </row>
    <row r="294" spans="17:18" x14ac:dyDescent="0.25">
      <c r="Q294" s="54"/>
      <c r="R294" s="54"/>
    </row>
    <row r="295" spans="17:18" x14ac:dyDescent="0.25">
      <c r="Q295" s="54"/>
      <c r="R295" s="54"/>
    </row>
    <row r="296" spans="17:18" x14ac:dyDescent="0.25">
      <c r="Q296" s="54"/>
      <c r="R296" s="54"/>
    </row>
    <row r="297" spans="17:18" x14ac:dyDescent="0.25">
      <c r="Q297" s="54"/>
      <c r="R297" s="54"/>
    </row>
    <row r="298" spans="17:18" x14ac:dyDescent="0.25">
      <c r="Q298" s="54"/>
      <c r="R298" s="54"/>
    </row>
    <row r="299" spans="17:18" x14ac:dyDescent="0.25">
      <c r="Q299" s="54"/>
      <c r="R299" s="54"/>
    </row>
    <row r="300" spans="17:18" x14ac:dyDescent="0.25">
      <c r="Q300" s="54"/>
      <c r="R300" s="54"/>
    </row>
    <row r="301" spans="17:18" x14ac:dyDescent="0.25">
      <c r="Q301" s="54"/>
      <c r="R301" s="54"/>
    </row>
    <row r="302" spans="17:18" x14ac:dyDescent="0.25">
      <c r="Q302" s="54"/>
      <c r="R302" s="54"/>
    </row>
    <row r="303" spans="17:18" x14ac:dyDescent="0.25">
      <c r="Q303" s="54"/>
      <c r="R303" s="54"/>
    </row>
    <row r="304" spans="17:18" x14ac:dyDescent="0.25">
      <c r="Q304" s="54"/>
      <c r="R304" s="54"/>
    </row>
    <row r="305" spans="17:18" x14ac:dyDescent="0.25">
      <c r="Q305" s="54"/>
      <c r="R305" s="54"/>
    </row>
    <row r="306" spans="17:18" x14ac:dyDescent="0.25">
      <c r="Q306" s="54"/>
      <c r="R306" s="54"/>
    </row>
    <row r="307" spans="17:18" x14ac:dyDescent="0.25">
      <c r="Q307" s="54"/>
      <c r="R307" s="54"/>
    </row>
    <row r="308" spans="17:18" x14ac:dyDescent="0.25">
      <c r="Q308" s="54"/>
      <c r="R308" s="54"/>
    </row>
    <row r="309" spans="17:18" x14ac:dyDescent="0.25">
      <c r="Q309" s="54"/>
      <c r="R309" s="54"/>
    </row>
    <row r="310" spans="17:18" x14ac:dyDescent="0.25">
      <c r="Q310" s="54"/>
      <c r="R310" s="54"/>
    </row>
    <row r="311" spans="17:18" x14ac:dyDescent="0.25">
      <c r="Q311" s="54"/>
      <c r="R311" s="54"/>
    </row>
    <row r="312" spans="17:18" x14ac:dyDescent="0.25">
      <c r="Q312" s="54"/>
      <c r="R312" s="54"/>
    </row>
    <row r="313" spans="17:18" x14ac:dyDescent="0.25">
      <c r="Q313" s="54"/>
      <c r="R313" s="54"/>
    </row>
    <row r="314" spans="17:18" x14ac:dyDescent="0.25">
      <c r="Q314" s="54"/>
      <c r="R314" s="54"/>
    </row>
    <row r="315" spans="17:18" x14ac:dyDescent="0.25">
      <c r="Q315" s="54"/>
      <c r="R315" s="54"/>
    </row>
    <row r="316" spans="17:18" x14ac:dyDescent="0.25">
      <c r="Q316" s="54"/>
      <c r="R316" s="54"/>
    </row>
    <row r="317" spans="17:18" x14ac:dyDescent="0.25">
      <c r="Q317" s="54"/>
      <c r="R317" s="54"/>
    </row>
    <row r="318" spans="17:18" x14ac:dyDescent="0.25">
      <c r="Q318" s="54"/>
      <c r="R318" s="54"/>
    </row>
    <row r="319" spans="17:18" x14ac:dyDescent="0.25">
      <c r="Q319" s="54"/>
      <c r="R319" s="54"/>
    </row>
    <row r="320" spans="17:18" x14ac:dyDescent="0.25">
      <c r="Q320" s="54"/>
      <c r="R320" s="54"/>
    </row>
    <row r="321" spans="17:18" x14ac:dyDescent="0.25">
      <c r="Q321" s="54"/>
      <c r="R321" s="54"/>
    </row>
    <row r="322" spans="17:18" x14ac:dyDescent="0.25">
      <c r="Q322" s="54"/>
      <c r="R322" s="54"/>
    </row>
    <row r="323" spans="17:18" x14ac:dyDescent="0.25">
      <c r="Q323" s="54"/>
      <c r="R323" s="54"/>
    </row>
    <row r="324" spans="17:18" x14ac:dyDescent="0.25">
      <c r="Q324" s="54"/>
      <c r="R324" s="54"/>
    </row>
    <row r="325" spans="17:18" x14ac:dyDescent="0.25">
      <c r="Q325" s="54"/>
      <c r="R325" s="54"/>
    </row>
    <row r="326" spans="17:18" x14ac:dyDescent="0.25">
      <c r="Q326" s="54"/>
      <c r="R326" s="54"/>
    </row>
    <row r="327" spans="17:18" x14ac:dyDescent="0.25">
      <c r="Q327" s="54"/>
      <c r="R327" s="54"/>
    </row>
    <row r="328" spans="17:18" x14ac:dyDescent="0.25">
      <c r="Q328" s="54"/>
      <c r="R328" s="54"/>
    </row>
    <row r="329" spans="17:18" x14ac:dyDescent="0.25">
      <c r="Q329" s="54"/>
      <c r="R329" s="54"/>
    </row>
    <row r="330" spans="17:18" x14ac:dyDescent="0.25">
      <c r="Q330" s="54"/>
      <c r="R330" s="54"/>
    </row>
    <row r="331" spans="17:18" x14ac:dyDescent="0.25">
      <c r="Q331" s="54"/>
      <c r="R331" s="54"/>
    </row>
    <row r="332" spans="17:18" x14ac:dyDescent="0.25">
      <c r="Q332" s="54"/>
      <c r="R332" s="54"/>
    </row>
    <row r="333" spans="17:18" x14ac:dyDescent="0.25">
      <c r="Q333" s="54"/>
      <c r="R333" s="54"/>
    </row>
    <row r="334" spans="17:18" x14ac:dyDescent="0.25">
      <c r="Q334" s="54"/>
      <c r="R334" s="54"/>
    </row>
    <row r="335" spans="17:18" x14ac:dyDescent="0.25">
      <c r="Q335" s="54"/>
      <c r="R335" s="54"/>
    </row>
    <row r="336" spans="17:18" x14ac:dyDescent="0.25">
      <c r="Q336" s="54"/>
      <c r="R336" s="54"/>
    </row>
    <row r="337" spans="17:18" x14ac:dyDescent="0.25">
      <c r="Q337" s="54"/>
      <c r="R337" s="54"/>
    </row>
    <row r="338" spans="17:18" x14ac:dyDescent="0.25">
      <c r="Q338" s="54"/>
      <c r="R338" s="54"/>
    </row>
    <row r="339" spans="17:18" x14ac:dyDescent="0.25">
      <c r="Q339" s="54"/>
      <c r="R339" s="54"/>
    </row>
    <row r="340" spans="17:18" x14ac:dyDescent="0.25">
      <c r="Q340" s="54"/>
      <c r="R340" s="54"/>
    </row>
    <row r="341" spans="17:18" x14ac:dyDescent="0.25">
      <c r="Q341" s="54"/>
      <c r="R341" s="54"/>
    </row>
    <row r="342" spans="17:18" x14ac:dyDescent="0.25">
      <c r="Q342" s="54"/>
      <c r="R342" s="54"/>
    </row>
    <row r="343" spans="17:18" x14ac:dyDescent="0.25">
      <c r="Q343" s="54"/>
      <c r="R343" s="54"/>
    </row>
    <row r="344" spans="17:18" x14ac:dyDescent="0.25">
      <c r="Q344" s="54"/>
      <c r="R344" s="54"/>
    </row>
    <row r="345" spans="17:18" x14ac:dyDescent="0.25">
      <c r="Q345" s="54"/>
      <c r="R345" s="54"/>
    </row>
    <row r="346" spans="17:18" x14ac:dyDescent="0.25">
      <c r="Q346" s="54"/>
      <c r="R346" s="54"/>
    </row>
    <row r="347" spans="17:18" x14ac:dyDescent="0.25">
      <c r="Q347" s="54"/>
      <c r="R347" s="54"/>
    </row>
    <row r="348" spans="17:18" x14ac:dyDescent="0.25">
      <c r="Q348" s="54"/>
      <c r="R348" s="54"/>
    </row>
    <row r="349" spans="17:18" x14ac:dyDescent="0.25">
      <c r="Q349" s="54"/>
      <c r="R349" s="54"/>
    </row>
    <row r="350" spans="17:18" x14ac:dyDescent="0.25">
      <c r="Q350" s="54"/>
      <c r="R350" s="54"/>
    </row>
    <row r="351" spans="17:18" x14ac:dyDescent="0.25">
      <c r="Q351" s="54"/>
      <c r="R351" s="54"/>
    </row>
    <row r="352" spans="17:18" x14ac:dyDescent="0.25">
      <c r="Q352" s="54"/>
      <c r="R352" s="54"/>
    </row>
    <row r="353" spans="17:18" x14ac:dyDescent="0.25">
      <c r="Q353" s="54"/>
      <c r="R353" s="54"/>
    </row>
    <row r="354" spans="17:18" x14ac:dyDescent="0.25">
      <c r="Q354" s="54"/>
      <c r="R354" s="54"/>
    </row>
    <row r="355" spans="17:18" x14ac:dyDescent="0.25">
      <c r="Q355" s="54"/>
      <c r="R355" s="54"/>
    </row>
    <row r="356" spans="17:18" x14ac:dyDescent="0.25">
      <c r="Q356" s="54"/>
      <c r="R356" s="54"/>
    </row>
    <row r="357" spans="17:18" x14ac:dyDescent="0.25">
      <c r="Q357" s="54"/>
      <c r="R357" s="54"/>
    </row>
    <row r="358" spans="17:18" x14ac:dyDescent="0.25">
      <c r="Q358" s="54"/>
      <c r="R358" s="54"/>
    </row>
    <row r="359" spans="17:18" x14ac:dyDescent="0.25">
      <c r="Q359" s="54"/>
      <c r="R359" s="54"/>
    </row>
    <row r="360" spans="17:18" x14ac:dyDescent="0.25">
      <c r="Q360" s="54"/>
      <c r="R360" s="54"/>
    </row>
    <row r="361" spans="17:18" x14ac:dyDescent="0.25">
      <c r="Q361" s="54"/>
      <c r="R361" s="54"/>
    </row>
    <row r="362" spans="17:18" x14ac:dyDescent="0.25">
      <c r="Q362" s="54"/>
      <c r="R362" s="54"/>
    </row>
    <row r="363" spans="17:18" x14ac:dyDescent="0.25">
      <c r="Q363" s="54"/>
      <c r="R363" s="54"/>
    </row>
    <row r="364" spans="17:18" x14ac:dyDescent="0.25">
      <c r="Q364" s="54"/>
      <c r="R364" s="54"/>
    </row>
    <row r="365" spans="17:18" x14ac:dyDescent="0.25">
      <c r="Q365" s="54"/>
      <c r="R365" s="54"/>
    </row>
    <row r="366" spans="17:18" x14ac:dyDescent="0.25">
      <c r="Q366" s="54"/>
      <c r="R366" s="54"/>
    </row>
    <row r="367" spans="17:18" x14ac:dyDescent="0.25">
      <c r="Q367" s="54"/>
      <c r="R367" s="54"/>
    </row>
    <row r="368" spans="17:18" x14ac:dyDescent="0.25">
      <c r="Q368" s="54"/>
      <c r="R368" s="54"/>
    </row>
    <row r="369" spans="17:18" x14ac:dyDescent="0.25">
      <c r="Q369" s="54"/>
      <c r="R369" s="54"/>
    </row>
    <row r="370" spans="17:18" x14ac:dyDescent="0.25">
      <c r="Q370" s="54"/>
      <c r="R370" s="54"/>
    </row>
    <row r="371" spans="17:18" x14ac:dyDescent="0.25">
      <c r="Q371" s="54"/>
      <c r="R371" s="54"/>
    </row>
    <row r="372" spans="17:18" x14ac:dyDescent="0.25">
      <c r="Q372" s="54"/>
      <c r="R372" s="54"/>
    </row>
    <row r="373" spans="17:18" x14ac:dyDescent="0.25">
      <c r="Q373" s="54"/>
      <c r="R373" s="54"/>
    </row>
    <row r="374" spans="17:18" x14ac:dyDescent="0.25">
      <c r="Q374" s="54"/>
      <c r="R374" s="54"/>
    </row>
    <row r="375" spans="17:18" x14ac:dyDescent="0.25">
      <c r="Q375" s="54"/>
      <c r="R375" s="54"/>
    </row>
    <row r="376" spans="17:18" x14ac:dyDescent="0.25">
      <c r="Q376" s="54"/>
      <c r="R376" s="54"/>
    </row>
    <row r="377" spans="17:18" x14ac:dyDescent="0.25">
      <c r="Q377" s="54"/>
      <c r="R377" s="54"/>
    </row>
    <row r="378" spans="17:18" x14ac:dyDescent="0.25">
      <c r="Q378" s="54"/>
      <c r="R378" s="54"/>
    </row>
    <row r="379" spans="17:18" x14ac:dyDescent="0.25">
      <c r="Q379" s="54"/>
      <c r="R379" s="54"/>
    </row>
    <row r="380" spans="17:18" x14ac:dyDescent="0.25">
      <c r="Q380" s="54"/>
      <c r="R380" s="54"/>
    </row>
    <row r="381" spans="17:18" x14ac:dyDescent="0.25">
      <c r="Q381" s="54"/>
      <c r="R381" s="54"/>
    </row>
    <row r="382" spans="17:18" x14ac:dyDescent="0.25">
      <c r="Q382" s="54"/>
      <c r="R382" s="54"/>
    </row>
    <row r="383" spans="17:18" x14ac:dyDescent="0.25">
      <c r="Q383" s="54"/>
      <c r="R383" s="54"/>
    </row>
    <row r="384" spans="17:18" x14ac:dyDescent="0.25">
      <c r="Q384" s="54"/>
      <c r="R384" s="54"/>
    </row>
    <row r="385" spans="17:18" x14ac:dyDescent="0.25">
      <c r="Q385" s="54"/>
      <c r="R385" s="54"/>
    </row>
    <row r="386" spans="17:18" x14ac:dyDescent="0.25">
      <c r="Q386" s="54"/>
      <c r="R386" s="54"/>
    </row>
    <row r="387" spans="17:18" x14ac:dyDescent="0.25">
      <c r="Q387" s="54"/>
      <c r="R387" s="54"/>
    </row>
    <row r="388" spans="17:18" x14ac:dyDescent="0.25">
      <c r="Q388" s="54"/>
      <c r="R388" s="54"/>
    </row>
    <row r="389" spans="17:18" x14ac:dyDescent="0.25">
      <c r="Q389" s="54"/>
      <c r="R389" s="54"/>
    </row>
    <row r="390" spans="17:18" x14ac:dyDescent="0.25">
      <c r="Q390" s="54"/>
      <c r="R390" s="54"/>
    </row>
    <row r="391" spans="17:18" x14ac:dyDescent="0.25">
      <c r="Q391" s="54"/>
      <c r="R391" s="54"/>
    </row>
    <row r="392" spans="17:18" x14ac:dyDescent="0.25">
      <c r="Q392" s="54"/>
      <c r="R392" s="54"/>
    </row>
    <row r="393" spans="17:18" x14ac:dyDescent="0.25">
      <c r="Q393" s="54"/>
      <c r="R393" s="54"/>
    </row>
    <row r="394" spans="17:18" x14ac:dyDescent="0.25">
      <c r="Q394" s="54"/>
      <c r="R394" s="54"/>
    </row>
    <row r="395" spans="17:18" x14ac:dyDescent="0.25">
      <c r="Q395" s="54"/>
      <c r="R395" s="54"/>
    </row>
    <row r="396" spans="17:18" x14ac:dyDescent="0.25">
      <c r="Q396" s="54"/>
      <c r="R396" s="54"/>
    </row>
    <row r="397" spans="17:18" x14ac:dyDescent="0.25">
      <c r="Q397" s="54"/>
      <c r="R397" s="54"/>
    </row>
    <row r="398" spans="17:18" x14ac:dyDescent="0.25">
      <c r="Q398" s="54"/>
      <c r="R398" s="54"/>
    </row>
    <row r="399" spans="17:18" x14ac:dyDescent="0.25">
      <c r="Q399" s="54"/>
      <c r="R399" s="54"/>
    </row>
    <row r="400" spans="17:18" x14ac:dyDescent="0.25">
      <c r="Q400" s="54"/>
      <c r="R400" s="54"/>
    </row>
    <row r="401" spans="17:18" x14ac:dyDescent="0.25">
      <c r="Q401" s="54"/>
      <c r="R401" s="54"/>
    </row>
    <row r="402" spans="17:18" x14ac:dyDescent="0.25">
      <c r="Q402" s="54"/>
      <c r="R402" s="54"/>
    </row>
    <row r="403" spans="17:18" x14ac:dyDescent="0.25">
      <c r="Q403" s="54"/>
      <c r="R403" s="54"/>
    </row>
    <row r="404" spans="17:18" x14ac:dyDescent="0.25">
      <c r="Q404" s="54"/>
      <c r="R404" s="54"/>
    </row>
    <row r="405" spans="17:18" x14ac:dyDescent="0.25">
      <c r="Q405" s="54"/>
      <c r="R405" s="54"/>
    </row>
    <row r="406" spans="17:18" x14ac:dyDescent="0.25">
      <c r="Q406" s="54"/>
      <c r="R406" s="54"/>
    </row>
    <row r="407" spans="17:18" x14ac:dyDescent="0.25">
      <c r="Q407" s="54"/>
      <c r="R407" s="54"/>
    </row>
    <row r="408" spans="17:18" x14ac:dyDescent="0.25">
      <c r="Q408" s="54"/>
      <c r="R408" s="54"/>
    </row>
    <row r="409" spans="17:18" x14ac:dyDescent="0.25">
      <c r="Q409" s="54"/>
      <c r="R409" s="54"/>
    </row>
    <row r="410" spans="17:18" x14ac:dyDescent="0.25">
      <c r="Q410" s="54"/>
      <c r="R410" s="54"/>
    </row>
    <row r="411" spans="17:18" x14ac:dyDescent="0.25">
      <c r="Q411" s="54"/>
      <c r="R411" s="54"/>
    </row>
    <row r="412" spans="17:18" x14ac:dyDescent="0.25">
      <c r="Q412" s="54"/>
      <c r="R412" s="54"/>
    </row>
  </sheetData>
  <autoFilter ref="A8:D161"/>
  <mergeCells count="61">
    <mergeCell ref="E119:E120"/>
    <mergeCell ref="F119:I120"/>
    <mergeCell ref="J119:M120"/>
    <mergeCell ref="N119:R120"/>
    <mergeCell ref="S119:V120"/>
    <mergeCell ref="DJ132:DO132"/>
    <mergeCell ref="L133:V133"/>
    <mergeCell ref="W133:AJ133"/>
    <mergeCell ref="AK133:AU133"/>
    <mergeCell ref="AV133:BA133"/>
    <mergeCell ref="BE133:BX133"/>
    <mergeCell ref="CC133:CD133"/>
    <mergeCell ref="CX133:DE133"/>
    <mergeCell ref="F139:J140"/>
    <mergeCell ref="K139:N140"/>
    <mergeCell ref="X139:Z140"/>
    <mergeCell ref="Z119:AC120"/>
    <mergeCell ref="W51:Y52"/>
    <mergeCell ref="Z51:AC52"/>
    <mergeCell ref="W75:Y76"/>
    <mergeCell ref="Z75:AC76"/>
    <mergeCell ref="W119:Y120"/>
    <mergeCell ref="E6:E7"/>
    <mergeCell ref="F6:I7"/>
    <mergeCell ref="J6:M7"/>
    <mergeCell ref="N6:R7"/>
    <mergeCell ref="S6:V7"/>
    <mergeCell ref="A6:D7"/>
    <mergeCell ref="AE6:AE8"/>
    <mergeCell ref="Z6:AC7"/>
    <mergeCell ref="P1:P4"/>
    <mergeCell ref="O1:O4"/>
    <mergeCell ref="AG139:AG141"/>
    <mergeCell ref="AF6:AF8"/>
    <mergeCell ref="AG6:AG8"/>
    <mergeCell ref="AE139:AE141"/>
    <mergeCell ref="AF139:AF141"/>
    <mergeCell ref="AB50:AD50"/>
    <mergeCell ref="O139:S140"/>
    <mergeCell ref="T139:W140"/>
    <mergeCell ref="AE119:AE121"/>
    <mergeCell ref="AG119:AG121"/>
    <mergeCell ref="AG75:AG77"/>
    <mergeCell ref="AF75:AF77"/>
    <mergeCell ref="AF51:AF53"/>
    <mergeCell ref="AG51:AG53"/>
    <mergeCell ref="AE75:AE77"/>
    <mergeCell ref="AE51:AE53"/>
    <mergeCell ref="AF119:AF121"/>
    <mergeCell ref="W6:Y7"/>
    <mergeCell ref="E75:E76"/>
    <mergeCell ref="F75:I76"/>
    <mergeCell ref="J75:M76"/>
    <mergeCell ref="N75:R76"/>
    <mergeCell ref="S75:V76"/>
    <mergeCell ref="D51:D53"/>
    <mergeCell ref="E51:E52"/>
    <mergeCell ref="F51:I52"/>
    <mergeCell ref="J51:M52"/>
    <mergeCell ref="N51:R52"/>
    <mergeCell ref="S51:V52"/>
  </mergeCells>
  <pageMargins left="0.74803149606299213" right="0.23622047244094491" top="0.31496062992125984" bottom="0.31496062992125984" header="0" footer="0"/>
  <pageSetup paperSize="190" scale="5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Consolidado Noche Norte</vt:lpstr>
      <vt:lpstr>Consolidado Sábado Norte y Sur</vt:lpstr>
      <vt:lpstr>'Consolidado Sábado Norte y Sur'!Área_de_impresión</vt:lpstr>
    </vt:vector>
  </TitlesOfParts>
  <Company>ITMAJC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zpalacio</dc:creator>
  <cp:lastModifiedBy>Jennifer Beltran Camayo</cp:lastModifiedBy>
  <cp:lastPrinted>2014-08-14T01:33:51Z</cp:lastPrinted>
  <dcterms:created xsi:type="dcterms:W3CDTF">2008-05-20T20:26:54Z</dcterms:created>
  <dcterms:modified xsi:type="dcterms:W3CDTF">2016-07-19T19:27:52Z</dcterms:modified>
</cp:coreProperties>
</file>