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AJC\Documents\HORARIOS\HORARIOS 2017-2\"/>
    </mc:Choice>
  </mc:AlternateContent>
  <bookViews>
    <workbookView xWindow="0" yWindow="0" windowWidth="19200" windowHeight="6770"/>
  </bookViews>
  <sheets>
    <sheet name="Consolidado Noche Norte" sheetId="1" r:id="rId1"/>
    <sheet name="Consolidado Sábado Norte y Sur" sheetId="2" r:id="rId2"/>
  </sheets>
  <definedNames>
    <definedName name="_xlnm._FilterDatabase" localSheetId="0" hidden="1">'Consolidado Noche Norte'!$A$13:$I$116</definedName>
    <definedName name="_xlnm._FilterDatabase" localSheetId="1" hidden="1">'Consolidado Sábado Norte y Sur'!$A$13:$I$166</definedName>
  </definedNames>
  <calcPr calcId="152511"/>
</workbook>
</file>

<file path=xl/calcChain.xml><?xml version="1.0" encoding="utf-8"?>
<calcChain xmlns="http://schemas.openxmlformats.org/spreadsheetml/2006/main">
  <c r="AK143" i="2" l="1"/>
  <c r="AM143" i="2" s="1"/>
  <c r="DP66" i="1" l="1"/>
  <c r="AK64" i="2"/>
  <c r="AK140" i="2" l="1"/>
  <c r="AK142" i="2"/>
  <c r="DR167" i="2" l="1"/>
  <c r="DS167" i="2" s="1"/>
  <c r="DP167" i="2" s="1"/>
  <c r="DN167" i="2" s="1"/>
  <c r="E98" i="1"/>
  <c r="B98" i="1"/>
  <c r="B99" i="1" s="1"/>
  <c r="B100" i="1" s="1"/>
  <c r="B101" i="1" s="1"/>
  <c r="DR166" i="2"/>
  <c r="DS166" i="2" s="1"/>
  <c r="A160" i="2"/>
  <c r="E150" i="2"/>
  <c r="E149" i="2"/>
  <c r="DR149" i="2" s="1"/>
  <c r="DS149" i="2" s="1"/>
  <c r="E160" i="2" l="1"/>
  <c r="DP149" i="2"/>
  <c r="DN149" i="2" s="1"/>
  <c r="AK141" i="2"/>
  <c r="E161" i="2" l="1"/>
  <c r="AK131" i="2"/>
  <c r="AM131" i="2" s="1"/>
  <c r="AK130" i="2"/>
  <c r="AM130" i="2" s="1"/>
  <c r="AK129" i="2"/>
  <c r="AM129" i="2" s="1"/>
  <c r="AK128" i="2"/>
  <c r="AM128" i="2" s="1"/>
  <c r="AK127" i="2"/>
  <c r="AM127" i="2" s="1"/>
  <c r="AK126" i="2"/>
  <c r="AM126" i="2" s="1"/>
  <c r="AK95" i="2"/>
  <c r="AK94" i="2"/>
  <c r="AK93" i="2"/>
  <c r="AK90" i="2"/>
  <c r="AK78" i="2"/>
  <c r="AM64" i="2"/>
  <c r="AM65" i="2"/>
  <c r="AK63" i="2"/>
  <c r="AM63" i="2" s="1"/>
  <c r="AK62" i="2"/>
  <c r="AM62" i="2" s="1"/>
  <c r="AK61" i="2"/>
  <c r="AM61" i="2" s="1"/>
  <c r="AK60" i="2"/>
  <c r="AM60" i="2" s="1"/>
  <c r="AK25" i="2"/>
  <c r="AK24" i="2"/>
  <c r="AK23" i="2"/>
  <c r="E162" i="2" l="1"/>
  <c r="DP88" i="1"/>
  <c r="DP85" i="1"/>
  <c r="DP87" i="1"/>
  <c r="DP84" i="1"/>
  <c r="DR84" i="1" s="1"/>
  <c r="E163" i="2" l="1"/>
  <c r="DP89" i="1"/>
  <c r="DP86" i="1"/>
  <c r="DP78" i="1" l="1"/>
  <c r="DP82" i="1"/>
  <c r="DP81" i="1"/>
  <c r="DP80" i="1"/>
  <c r="DP79" i="1"/>
  <c r="DP77" i="1"/>
  <c r="DP65" i="1"/>
  <c r="DR66" i="1" l="1"/>
  <c r="DR65" i="1"/>
  <c r="DP64" i="1"/>
  <c r="DR64" i="1" s="1"/>
  <c r="DP63" i="1"/>
  <c r="DR63" i="1" s="1"/>
  <c r="DP62" i="1"/>
  <c r="DR62" i="1" s="1"/>
  <c r="DP61" i="1"/>
  <c r="DR61" i="1" s="1"/>
  <c r="DP55" i="1"/>
  <c r="DP56" i="1"/>
  <c r="DP60" i="1"/>
  <c r="DP59" i="1"/>
  <c r="DP58" i="1"/>
  <c r="DP57" i="1"/>
  <c r="DP54" i="1"/>
  <c r="DP53" i="1"/>
  <c r="DP52" i="1"/>
  <c r="DP51" i="1"/>
  <c r="DP50" i="1"/>
  <c r="DP48" i="1"/>
  <c r="DP47" i="1"/>
  <c r="DP46" i="1"/>
  <c r="DP45" i="1"/>
  <c r="DP44" i="1"/>
  <c r="DP43" i="1"/>
  <c r="DP41" i="1"/>
  <c r="DP42" i="1"/>
  <c r="DP40" i="1"/>
  <c r="DP39" i="1"/>
  <c r="DP37" i="1"/>
  <c r="DP38" i="1"/>
  <c r="DP35" i="1"/>
  <c r="DP34" i="1"/>
  <c r="DP33" i="1"/>
  <c r="DP31" i="1"/>
  <c r="DP30" i="1"/>
  <c r="DP32" i="1"/>
  <c r="DP28" i="1"/>
  <c r="DP27" i="1"/>
  <c r="DP26" i="1"/>
  <c r="DP25" i="1"/>
  <c r="DP24" i="1"/>
  <c r="DP23" i="1"/>
  <c r="DP21" i="1"/>
  <c r="DP20" i="1"/>
  <c r="DP18" i="1"/>
  <c r="DP19" i="1"/>
  <c r="DP17" i="1"/>
  <c r="DP16" i="1"/>
  <c r="DB74" i="1"/>
  <c r="DC74" i="1" s="1"/>
  <c r="DD74" i="1" s="1"/>
  <c r="DE74" i="1" s="1"/>
  <c r="DA74" i="1"/>
  <c r="CE74" i="1"/>
  <c r="CF74" i="1" s="1"/>
  <c r="BI74" i="1"/>
  <c r="BJ74" i="1" s="1"/>
  <c r="BK74" i="1" s="1"/>
  <c r="BL74" i="1" s="1"/>
  <c r="AO74" i="1"/>
  <c r="AP74" i="1" s="1"/>
  <c r="AQ74" i="1" s="1"/>
  <c r="AR74" i="1" s="1"/>
  <c r="AT74" i="1" s="1"/>
  <c r="AU74" i="1" s="1"/>
  <c r="AV74" i="1" s="1"/>
  <c r="AW74" i="1" s="1"/>
  <c r="AN74" i="1"/>
  <c r="Q74" i="1"/>
  <c r="R74" i="1" s="1"/>
  <c r="S74" i="1" s="1"/>
  <c r="T74" i="1" s="1"/>
  <c r="U74" i="1" s="1"/>
  <c r="V74" i="1" s="1"/>
  <c r="W74" i="1" s="1"/>
  <c r="X74" i="1" s="1"/>
  <c r="K74" i="1"/>
  <c r="L74" i="1" s="1"/>
  <c r="M74" i="1" s="1"/>
  <c r="N74" i="1" s="1"/>
  <c r="O74" i="1" s="1"/>
  <c r="DB13" i="1"/>
  <c r="DC13" i="1" s="1"/>
  <c r="DD13" i="1" s="1"/>
  <c r="DE13" i="1" s="1"/>
  <c r="DA13" i="1"/>
  <c r="CE13" i="1"/>
  <c r="CF13" i="1" s="1"/>
  <c r="BI13" i="1"/>
  <c r="BJ13" i="1" s="1"/>
  <c r="BK13" i="1" s="1"/>
  <c r="BL13" i="1" s="1"/>
  <c r="AP13" i="1"/>
  <c r="AQ13" i="1" s="1"/>
  <c r="AR13" i="1" s="1"/>
  <c r="AT13" i="1" s="1"/>
  <c r="AU13" i="1" s="1"/>
  <c r="AV13" i="1" s="1"/>
  <c r="AW13" i="1" s="1"/>
  <c r="AO13" i="1"/>
  <c r="AN13" i="1"/>
  <c r="Q13" i="1"/>
  <c r="R13" i="1" s="1"/>
  <c r="S13" i="1" s="1"/>
  <c r="T13" i="1" s="1"/>
  <c r="U13" i="1" s="1"/>
  <c r="V13" i="1" s="1"/>
  <c r="W13" i="1" s="1"/>
  <c r="X13" i="1" s="1"/>
  <c r="K13" i="1"/>
  <c r="L13" i="1" s="1"/>
  <c r="M13" i="1" s="1"/>
  <c r="N13" i="1" s="1"/>
  <c r="O13" i="1" s="1"/>
  <c r="Q9" i="1"/>
  <c r="R9" i="1" s="1"/>
  <c r="S9" i="1" s="1"/>
  <c r="K9" i="1"/>
  <c r="L9" i="1" s="1"/>
  <c r="M9" i="1" s="1"/>
  <c r="N9" i="1" s="1"/>
  <c r="O9" i="1" s="1"/>
  <c r="AD136" i="2"/>
  <c r="AE136" i="2" s="1"/>
  <c r="AF136" i="2" s="1"/>
  <c r="Z136" i="2"/>
  <c r="AA136" i="2" s="1"/>
  <c r="AB136" i="2" s="1"/>
  <c r="V136" i="2"/>
  <c r="W136" i="2" s="1"/>
  <c r="X136" i="2" s="1"/>
  <c r="Q136" i="2"/>
  <c r="R136" i="2" s="1"/>
  <c r="S136" i="2" s="1"/>
  <c r="T136" i="2" s="1"/>
  <c r="M136" i="2"/>
  <c r="N136" i="2" s="1"/>
  <c r="O136" i="2" s="1"/>
  <c r="K136" i="2"/>
  <c r="AD86" i="2"/>
  <c r="AE86" i="2" s="1"/>
  <c r="AF86" i="2" s="1"/>
  <c r="Z86" i="2"/>
  <c r="AA86" i="2" s="1"/>
  <c r="AB86" i="2" s="1"/>
  <c r="V86" i="2"/>
  <c r="W86" i="2" s="1"/>
  <c r="X86" i="2" s="1"/>
  <c r="Q86" i="2"/>
  <c r="R86" i="2" s="1"/>
  <c r="S86" i="2" s="1"/>
  <c r="T86" i="2" s="1"/>
  <c r="M86" i="2"/>
  <c r="N86" i="2" s="1"/>
  <c r="O86" i="2" s="1"/>
  <c r="K86" i="2"/>
  <c r="AD71" i="2"/>
  <c r="AE71" i="2" s="1"/>
  <c r="AF71" i="2" s="1"/>
  <c r="Z71" i="2"/>
  <c r="AA71" i="2" s="1"/>
  <c r="AB71" i="2" s="1"/>
  <c r="V71" i="2"/>
  <c r="W71" i="2" s="1"/>
  <c r="X71" i="2" s="1"/>
  <c r="Q71" i="2"/>
  <c r="R71" i="2" s="1"/>
  <c r="S71" i="2" s="1"/>
  <c r="T71" i="2" s="1"/>
  <c r="M71" i="2"/>
  <c r="N71" i="2" s="1"/>
  <c r="O71" i="2" s="1"/>
  <c r="K71" i="2"/>
  <c r="AD13" i="2"/>
  <c r="AE13" i="2" s="1"/>
  <c r="AF13" i="2" s="1"/>
  <c r="Z13" i="2"/>
  <c r="AA13" i="2" s="1"/>
  <c r="AB13" i="2" s="1"/>
  <c r="V13" i="2"/>
  <c r="W13" i="2" s="1"/>
  <c r="X13" i="2" s="1"/>
  <c r="Q13" i="2"/>
  <c r="R13" i="2" s="1"/>
  <c r="S13" i="2" s="1"/>
  <c r="T13" i="2" s="1"/>
  <c r="M13" i="2"/>
  <c r="N13" i="2" s="1"/>
  <c r="O13" i="2" s="1"/>
  <c r="K13" i="2"/>
  <c r="K9" i="2"/>
  <c r="CH13" i="1" l="1"/>
  <c r="CI13" i="1" s="1"/>
  <c r="CJ13" i="1" s="1"/>
  <c r="CK13" i="1" s="1"/>
  <c r="CG13" i="1"/>
  <c r="CG74" i="1"/>
  <c r="CH74" i="1"/>
  <c r="CI74" i="1" s="1"/>
  <c r="CJ74" i="1" s="1"/>
  <c r="CK74" i="1" s="1"/>
  <c r="CL74" i="1" s="1"/>
  <c r="BM74" i="1"/>
  <c r="BN74" i="1"/>
  <c r="BO74" i="1" s="1"/>
  <c r="BP74" i="1" s="1"/>
  <c r="BQ74" i="1" s="1"/>
  <c r="Z74" i="1"/>
  <c r="AA74" i="1" s="1"/>
  <c r="AB74" i="1" s="1"/>
  <c r="AC74" i="1" s="1"/>
  <c r="Y74" i="1"/>
  <c r="AY74" i="1"/>
  <c r="AZ74" i="1" s="1"/>
  <c r="BA74" i="1" s="1"/>
  <c r="BB74" i="1" s="1"/>
  <c r="AX74" i="1"/>
  <c r="DF74" i="1"/>
  <c r="DG74" i="1"/>
  <c r="DH74" i="1" s="1"/>
  <c r="DI74" i="1" s="1"/>
  <c r="DJ74" i="1" s="1"/>
  <c r="AS74" i="1"/>
  <c r="BM13" i="1"/>
  <c r="BN13" i="1"/>
  <c r="BO13" i="1" s="1"/>
  <c r="BP13" i="1" s="1"/>
  <c r="BQ13" i="1" s="1"/>
  <c r="CL13" i="1"/>
  <c r="CM13" i="1"/>
  <c r="CN13" i="1" s="1"/>
  <c r="CO13" i="1" s="1"/>
  <c r="CP13" i="1" s="1"/>
  <c r="Z13" i="1"/>
  <c r="AA13" i="1" s="1"/>
  <c r="AB13" i="1" s="1"/>
  <c r="AC13" i="1" s="1"/>
  <c r="Y13" i="1"/>
  <c r="AY13" i="1"/>
  <c r="AZ13" i="1" s="1"/>
  <c r="BA13" i="1" s="1"/>
  <c r="BB13" i="1" s="1"/>
  <c r="AX13" i="1"/>
  <c r="DF13" i="1"/>
  <c r="DG13" i="1"/>
  <c r="DH13" i="1" s="1"/>
  <c r="DI13" i="1" s="1"/>
  <c r="DJ13" i="1" s="1"/>
  <c r="AS13" i="1"/>
  <c r="E78" i="1"/>
  <c r="DR90" i="1"/>
  <c r="DR89" i="1"/>
  <c r="DR88" i="1"/>
  <c r="DR87" i="1"/>
  <c r="DR86" i="1"/>
  <c r="DR85" i="1"/>
  <c r="E85" i="1"/>
  <c r="E68" i="1"/>
  <c r="G62" i="1"/>
  <c r="E62" i="1"/>
  <c r="E56" i="1"/>
  <c r="E50" i="1"/>
  <c r="E44" i="1"/>
  <c r="E38" i="1"/>
  <c r="E31" i="1"/>
  <c r="G140" i="2"/>
  <c r="AM142" i="2"/>
  <c r="AM141" i="2"/>
  <c r="AM140" i="2"/>
  <c r="E140" i="2"/>
  <c r="AK139" i="2"/>
  <c r="AM139" i="2" s="1"/>
  <c r="G127" i="2"/>
  <c r="E127" i="2"/>
  <c r="E121" i="2"/>
  <c r="E115" i="2"/>
  <c r="E109" i="2"/>
  <c r="E103" i="2"/>
  <c r="E97" i="2"/>
  <c r="E75" i="2"/>
  <c r="G61" i="2"/>
  <c r="E61" i="2"/>
  <c r="AN143" i="2" l="1"/>
  <c r="E141" i="2"/>
  <c r="G141" i="2"/>
  <c r="E39" i="1"/>
  <c r="E63" i="1"/>
  <c r="E57" i="1"/>
  <c r="E86" i="1"/>
  <c r="G63" i="1"/>
  <c r="E32" i="1"/>
  <c r="E45" i="1"/>
  <c r="E51" i="1"/>
  <c r="E69" i="1"/>
  <c r="E79" i="1"/>
  <c r="E76" i="2"/>
  <c r="E116" i="2"/>
  <c r="E98" i="2"/>
  <c r="E122" i="2"/>
  <c r="G62" i="2"/>
  <c r="E110" i="2"/>
  <c r="G128" i="2"/>
  <c r="E62" i="2"/>
  <c r="E104" i="2"/>
  <c r="E128" i="2"/>
  <c r="CM74" i="1"/>
  <c r="CN74" i="1" s="1"/>
  <c r="CO74" i="1" s="1"/>
  <c r="CP74" i="1" s="1"/>
  <c r="CR74" i="1" s="1"/>
  <c r="CS74" i="1" s="1"/>
  <c r="CT74" i="1" s="1"/>
  <c r="CU74" i="1" s="1"/>
  <c r="BC74" i="1"/>
  <c r="BD74" i="1"/>
  <c r="BE74" i="1" s="1"/>
  <c r="BF74" i="1" s="1"/>
  <c r="BG74" i="1" s="1"/>
  <c r="DK74" i="1"/>
  <c r="DL74" i="1"/>
  <c r="DM74" i="1" s="1"/>
  <c r="DN74" i="1" s="1"/>
  <c r="DO74" i="1" s="1"/>
  <c r="BS74" i="1"/>
  <c r="BT74" i="1" s="1"/>
  <c r="BU74" i="1" s="1"/>
  <c r="BV74" i="1" s="1"/>
  <c r="BR74" i="1"/>
  <c r="AD74" i="1"/>
  <c r="AE74" i="1"/>
  <c r="AF74" i="1" s="1"/>
  <c r="AG74" i="1" s="1"/>
  <c r="AH74" i="1" s="1"/>
  <c r="CR13" i="1"/>
  <c r="CS13" i="1" s="1"/>
  <c r="CT13" i="1" s="1"/>
  <c r="CU13" i="1" s="1"/>
  <c r="CQ13" i="1"/>
  <c r="BC13" i="1"/>
  <c r="BD13" i="1"/>
  <c r="BE13" i="1" s="1"/>
  <c r="BF13" i="1" s="1"/>
  <c r="BG13" i="1" s="1"/>
  <c r="DK13" i="1"/>
  <c r="DL13" i="1"/>
  <c r="DM13" i="1" s="1"/>
  <c r="DN13" i="1" s="1"/>
  <c r="DO13" i="1" s="1"/>
  <c r="BS13" i="1"/>
  <c r="BT13" i="1" s="1"/>
  <c r="BU13" i="1" s="1"/>
  <c r="BV13" i="1" s="1"/>
  <c r="BR13" i="1"/>
  <c r="AD13" i="1"/>
  <c r="AE13" i="1"/>
  <c r="AF13" i="1" s="1"/>
  <c r="AG13" i="1" s="1"/>
  <c r="AH13" i="1" s="1"/>
  <c r="E55" i="2"/>
  <c r="E49" i="2"/>
  <c r="E43" i="2"/>
  <c r="E37" i="2"/>
  <c r="E31" i="2"/>
  <c r="DR29" i="1"/>
  <c r="DR28" i="1"/>
  <c r="DR27" i="1"/>
  <c r="DR26" i="1"/>
  <c r="DR25" i="1"/>
  <c r="DR24" i="1"/>
  <c r="DR23" i="1"/>
  <c r="E80" i="1" l="1"/>
  <c r="E52" i="1"/>
  <c r="E33" i="1"/>
  <c r="E87" i="1"/>
  <c r="E64" i="1"/>
  <c r="E46" i="1"/>
  <c r="G64" i="1"/>
  <c r="E58" i="1"/>
  <c r="E40" i="1"/>
  <c r="E56" i="2"/>
  <c r="E105" i="2"/>
  <c r="G63" i="2"/>
  <c r="E117" i="2"/>
  <c r="E44" i="2"/>
  <c r="E32" i="2"/>
  <c r="E38" i="2"/>
  <c r="G129" i="2"/>
  <c r="E123" i="2"/>
  <c r="E50" i="2"/>
  <c r="E129" i="2"/>
  <c r="E63" i="2"/>
  <c r="E111" i="2"/>
  <c r="E99" i="2"/>
  <c r="E77" i="2"/>
  <c r="CQ74" i="1"/>
  <c r="BX74" i="1"/>
  <c r="BY74" i="1" s="1"/>
  <c r="BZ74" i="1" s="1"/>
  <c r="CA74" i="1" s="1"/>
  <c r="BW74" i="1"/>
  <c r="AI74" i="1"/>
  <c r="AJ74" i="1"/>
  <c r="AK74" i="1" s="1"/>
  <c r="AL74" i="1" s="1"/>
  <c r="CW74" i="1"/>
  <c r="CX74" i="1" s="1"/>
  <c r="CY74" i="1" s="1"/>
  <c r="CV74" i="1"/>
  <c r="BX13" i="1"/>
  <c r="BY13" i="1" s="1"/>
  <c r="BZ13" i="1" s="1"/>
  <c r="CA13" i="1" s="1"/>
  <c r="BW13" i="1"/>
  <c r="AI13" i="1"/>
  <c r="AJ13" i="1"/>
  <c r="AK13" i="1" s="1"/>
  <c r="AL13" i="1" s="1"/>
  <c r="CW13" i="1"/>
  <c r="CX13" i="1" s="1"/>
  <c r="CY13" i="1" s="1"/>
  <c r="CV13" i="1"/>
  <c r="AK16" i="2"/>
  <c r="AM16" i="2" s="1"/>
  <c r="AK17" i="2"/>
  <c r="AM17" i="2" s="1"/>
  <c r="AK18" i="2"/>
  <c r="AM18" i="2" s="1"/>
  <c r="AK19" i="2"/>
  <c r="AM19" i="2" s="1"/>
  <c r="AK20" i="2"/>
  <c r="AM20" i="2" s="1"/>
  <c r="AK21" i="2"/>
  <c r="AM21" i="2" s="1"/>
  <c r="AM22" i="2"/>
  <c r="AM23" i="2"/>
  <c r="AM24" i="2"/>
  <c r="AM25" i="2"/>
  <c r="AK26" i="2"/>
  <c r="AM26" i="2" s="1"/>
  <c r="AK27" i="2"/>
  <c r="AM27" i="2" s="1"/>
  <c r="AK28" i="2"/>
  <c r="AM28" i="2" s="1"/>
  <c r="AK30" i="2"/>
  <c r="AM30" i="2" s="1"/>
  <c r="AK31" i="2"/>
  <c r="AM31" i="2" s="1"/>
  <c r="AK32" i="2"/>
  <c r="AM32" i="2" s="1"/>
  <c r="AK33" i="2"/>
  <c r="AM33" i="2" s="1"/>
  <c r="AK34" i="2"/>
  <c r="AM34" i="2" s="1"/>
  <c r="AK35" i="2"/>
  <c r="AM35" i="2" s="1"/>
  <c r="AK36" i="2"/>
  <c r="AM36" i="2" s="1"/>
  <c r="AK37" i="2"/>
  <c r="AM37" i="2" s="1"/>
  <c r="AK38" i="2"/>
  <c r="AM38" i="2" s="1"/>
  <c r="AK39" i="2"/>
  <c r="AM39" i="2" s="1"/>
  <c r="AK40" i="2"/>
  <c r="AM40" i="2" s="1"/>
  <c r="AK41" i="2"/>
  <c r="AM41" i="2" s="1"/>
  <c r="AK42" i="2"/>
  <c r="AM42" i="2" s="1"/>
  <c r="AK43" i="2"/>
  <c r="AM43" i="2" s="1"/>
  <c r="AK44" i="2"/>
  <c r="AM44" i="2" s="1"/>
  <c r="AK45" i="2"/>
  <c r="AM45" i="2" s="1"/>
  <c r="AK46" i="2"/>
  <c r="AM46" i="2" s="1"/>
  <c r="AK47" i="2"/>
  <c r="AM47" i="2" s="1"/>
  <c r="AK48" i="2"/>
  <c r="AM48" i="2" s="1"/>
  <c r="AK49" i="2"/>
  <c r="AM49" i="2" s="1"/>
  <c r="AK50" i="2"/>
  <c r="AM50" i="2" s="1"/>
  <c r="AK51" i="2"/>
  <c r="AM51" i="2" s="1"/>
  <c r="AK52" i="2"/>
  <c r="AM52" i="2" s="1"/>
  <c r="AK53" i="2"/>
  <c r="AM53" i="2" s="1"/>
  <c r="AK54" i="2"/>
  <c r="AM54" i="2" s="1"/>
  <c r="AK55" i="2"/>
  <c r="AM55" i="2" s="1"/>
  <c r="AK56" i="2"/>
  <c r="AM56" i="2" s="1"/>
  <c r="AK57" i="2"/>
  <c r="AM57" i="2" s="1"/>
  <c r="AK58" i="2"/>
  <c r="AM58" i="2" s="1"/>
  <c r="AM59" i="2"/>
  <c r="AK74" i="2"/>
  <c r="AM74" i="2" s="1"/>
  <c r="AK75" i="2"/>
  <c r="AM75" i="2" s="1"/>
  <c r="AK76" i="2"/>
  <c r="AM76" i="2" s="1"/>
  <c r="AK77" i="2"/>
  <c r="AM77" i="2" s="1"/>
  <c r="AM78" i="2"/>
  <c r="AK89" i="2"/>
  <c r="AM89" i="2" s="1"/>
  <c r="AM90" i="2"/>
  <c r="AK91" i="2"/>
  <c r="AM91" i="2" s="1"/>
  <c r="AM92" i="2"/>
  <c r="AM93" i="2"/>
  <c r="AM94" i="2"/>
  <c r="AM95" i="2"/>
  <c r="AK96" i="2"/>
  <c r="AM96" i="2" s="1"/>
  <c r="AK97" i="2"/>
  <c r="AM97" i="2" s="1"/>
  <c r="AK98" i="2"/>
  <c r="AM98" i="2" s="1"/>
  <c r="AK99" i="2"/>
  <c r="AM99" i="2" s="1"/>
  <c r="AK100" i="2"/>
  <c r="AM100" i="2" s="1"/>
  <c r="AK101" i="2"/>
  <c r="AM101" i="2" s="1"/>
  <c r="AK102" i="2"/>
  <c r="AM102" i="2" s="1"/>
  <c r="AK103" i="2"/>
  <c r="AM103" i="2" s="1"/>
  <c r="AK104" i="2"/>
  <c r="AM104" i="2" s="1"/>
  <c r="AK105" i="2"/>
  <c r="AM105" i="2" s="1"/>
  <c r="AK106" i="2"/>
  <c r="AM106" i="2" s="1"/>
  <c r="AK107" i="2"/>
  <c r="AM107" i="2" s="1"/>
  <c r="AK108" i="2"/>
  <c r="AM108" i="2" s="1"/>
  <c r="AK109" i="2"/>
  <c r="AM109" i="2" s="1"/>
  <c r="AK110" i="2"/>
  <c r="AM110" i="2" s="1"/>
  <c r="AK111" i="2"/>
  <c r="AM111" i="2" s="1"/>
  <c r="AK112" i="2"/>
  <c r="AM112" i="2" s="1"/>
  <c r="AK113" i="2"/>
  <c r="AM113" i="2" s="1"/>
  <c r="AK114" i="2"/>
  <c r="AM114" i="2" s="1"/>
  <c r="AK115" i="2"/>
  <c r="AM115" i="2" s="1"/>
  <c r="AK116" i="2"/>
  <c r="AM116" i="2" s="1"/>
  <c r="AK117" i="2"/>
  <c r="AM117" i="2" s="1"/>
  <c r="AK118" i="2"/>
  <c r="AM118" i="2" s="1"/>
  <c r="AK119" i="2"/>
  <c r="AM119" i="2" s="1"/>
  <c r="AK120" i="2"/>
  <c r="AM120" i="2" s="1"/>
  <c r="AK121" i="2"/>
  <c r="AM121" i="2" s="1"/>
  <c r="AK122" i="2"/>
  <c r="AM122" i="2" s="1"/>
  <c r="AK123" i="2"/>
  <c r="AM123" i="2" s="1"/>
  <c r="AK124" i="2"/>
  <c r="AM124" i="2" s="1"/>
  <c r="AK125" i="2"/>
  <c r="AM125" i="2" s="1"/>
  <c r="DN156" i="2"/>
  <c r="DN157" i="2"/>
  <c r="DN158" i="2"/>
  <c r="DN159" i="2"/>
  <c r="DN160" i="2"/>
  <c r="DN162" i="2"/>
  <c r="DN163" i="2"/>
  <c r="DR16" i="1"/>
  <c r="DR17" i="1"/>
  <c r="DR18" i="1"/>
  <c r="DR19" i="1"/>
  <c r="DR20" i="1"/>
  <c r="DR21" i="1"/>
  <c r="DR22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P49" i="1"/>
  <c r="DR49" i="1" s="1"/>
  <c r="DR50" i="1"/>
  <c r="DR51" i="1"/>
  <c r="DR52" i="1"/>
  <c r="DR53" i="1"/>
  <c r="DR54" i="1"/>
  <c r="DR55" i="1"/>
  <c r="DR56" i="1"/>
  <c r="DR57" i="1"/>
  <c r="DR58" i="1"/>
  <c r="DR59" i="1"/>
  <c r="DR60" i="1"/>
  <c r="DP67" i="1"/>
  <c r="DR67" i="1" s="1"/>
  <c r="DP68" i="1"/>
  <c r="DR68" i="1" s="1"/>
  <c r="DP69" i="1"/>
  <c r="DR69" i="1" s="1"/>
  <c r="DR77" i="1"/>
  <c r="DR78" i="1"/>
  <c r="DR79" i="1"/>
  <c r="DR80" i="1"/>
  <c r="DR81" i="1"/>
  <c r="DR82" i="1"/>
  <c r="EI98" i="1"/>
  <c r="EJ98" i="1" s="1"/>
  <c r="EG98" i="1" s="1"/>
  <c r="EE98" i="1" s="1"/>
  <c r="EG101" i="1"/>
  <c r="EE101" i="1" s="1"/>
  <c r="EE105" i="1"/>
  <c r="EE106" i="1"/>
  <c r="EE107" i="1"/>
  <c r="EE108" i="1"/>
  <c r="EE109" i="1"/>
  <c r="EE111" i="1"/>
  <c r="EE112" i="1"/>
  <c r="EE113" i="1"/>
  <c r="EE114" i="1"/>
  <c r="EE115" i="1"/>
  <c r="C111" i="1"/>
  <c r="C105" i="1"/>
  <c r="EI100" i="1"/>
  <c r="EJ100" i="1" s="1"/>
  <c r="EG100" i="1" s="1"/>
  <c r="B111" i="1"/>
  <c r="G98" i="1"/>
  <c r="D98" i="1"/>
  <c r="B105" i="1"/>
  <c r="A98" i="1"/>
  <c r="DP166" i="2"/>
  <c r="DN166" i="2" s="1"/>
  <c r="G162" i="2"/>
  <c r="F156" i="2"/>
  <c r="G156" i="2"/>
  <c r="C156" i="2"/>
  <c r="C157" i="2" s="1"/>
  <c r="H149" i="2"/>
  <c r="E156" i="2"/>
  <c r="D149" i="2"/>
  <c r="D156" i="2" s="1"/>
  <c r="A156" i="2"/>
  <c r="CE9" i="1"/>
  <c r="CF9" i="1" s="1"/>
  <c r="BI9" i="1"/>
  <c r="BJ9" i="1" s="1"/>
  <c r="BK9" i="1" s="1"/>
  <c r="BL9" i="1" s="1"/>
  <c r="Z9" i="2"/>
  <c r="AA9" i="2" s="1"/>
  <c r="AB9" i="2" s="1"/>
  <c r="D161" i="2"/>
  <c r="D160" i="2"/>
  <c r="C155" i="2"/>
  <c r="B155" i="2"/>
  <c r="A155" i="2"/>
  <c r="H150" i="2"/>
  <c r="AD9" i="2"/>
  <c r="AE9" i="2" s="1"/>
  <c r="AF9" i="2" s="1"/>
  <c r="V9" i="2"/>
  <c r="W9" i="2" s="1"/>
  <c r="X9" i="2" s="1"/>
  <c r="Q9" i="2"/>
  <c r="R9" i="2" s="1"/>
  <c r="S9" i="2" s="1"/>
  <c r="T9" i="2" s="1"/>
  <c r="M9" i="2"/>
  <c r="N9" i="2" s="1"/>
  <c r="O9" i="2" s="1"/>
  <c r="T9" i="1"/>
  <c r="U9" i="1" s="1"/>
  <c r="V9" i="1" s="1"/>
  <c r="W9" i="1" s="1"/>
  <c r="X9" i="1" s="1"/>
  <c r="Y9" i="1" s="1"/>
  <c r="B157" i="2"/>
  <c r="DA9" i="1"/>
  <c r="AO9" i="1"/>
  <c r="AP9" i="1" s="1"/>
  <c r="AQ9" i="1" s="1"/>
  <c r="AR9" i="1" s="1"/>
  <c r="AT9" i="1" s="1"/>
  <c r="AU9" i="1" s="1"/>
  <c r="AV9" i="1" s="1"/>
  <c r="AW9" i="1" s="1"/>
  <c r="DR150" i="2"/>
  <c r="DS150" i="2" s="1"/>
  <c r="DP150" i="2" s="1"/>
  <c r="DN150" i="2" s="1"/>
  <c r="D99" i="1" l="1"/>
  <c r="E59" i="1"/>
  <c r="E47" i="1"/>
  <c r="E88" i="1"/>
  <c r="E53" i="1"/>
  <c r="A105" i="1"/>
  <c r="A99" i="1"/>
  <c r="G105" i="1"/>
  <c r="G99" i="1"/>
  <c r="E41" i="1"/>
  <c r="G65" i="1"/>
  <c r="E65" i="1"/>
  <c r="E34" i="1"/>
  <c r="E81" i="1"/>
  <c r="E100" i="2"/>
  <c r="E112" i="2"/>
  <c r="E130" i="2"/>
  <c r="E124" i="2"/>
  <c r="G142" i="2"/>
  <c r="E33" i="2"/>
  <c r="E118" i="2"/>
  <c r="E106" i="2"/>
  <c r="E78" i="2"/>
  <c r="E142" i="2"/>
  <c r="E64" i="2"/>
  <c r="E51" i="2"/>
  <c r="G130" i="2"/>
  <c r="E39" i="2"/>
  <c r="E45" i="2"/>
  <c r="G64" i="2"/>
  <c r="E57" i="2"/>
  <c r="D162" i="2"/>
  <c r="F157" i="2"/>
  <c r="F162" i="2"/>
  <c r="G163" i="2"/>
  <c r="F105" i="1"/>
  <c r="C106" i="1"/>
  <c r="BN9" i="1"/>
  <c r="BO9" i="1" s="1"/>
  <c r="BP9" i="1" s="1"/>
  <c r="BQ9" i="1" s="1"/>
  <c r="BM9" i="1"/>
  <c r="D105" i="1"/>
  <c r="CB74" i="1"/>
  <c r="CC74" i="1"/>
  <c r="CB13" i="1"/>
  <c r="CC13" i="1"/>
  <c r="DB9" i="1"/>
  <c r="DC9" i="1" s="1"/>
  <c r="DD9" i="1" s="1"/>
  <c r="DE9" i="1" s="1"/>
  <c r="DF9" i="1" s="1"/>
  <c r="AN9" i="1"/>
  <c r="H111" i="1"/>
  <c r="DS83" i="1"/>
  <c r="E105" i="1"/>
  <c r="EI99" i="1"/>
  <c r="EJ99" i="1" s="1"/>
  <c r="EG99" i="1" s="1"/>
  <c r="AX9" i="1"/>
  <c r="AY9" i="1"/>
  <c r="AZ9" i="1" s="1"/>
  <c r="BA9" i="1" s="1"/>
  <c r="BB9" i="1" s="1"/>
  <c r="B106" i="1"/>
  <c r="AS9" i="1"/>
  <c r="F111" i="1"/>
  <c r="B112" i="1"/>
  <c r="CH9" i="1"/>
  <c r="CI9" i="1" s="1"/>
  <c r="CJ9" i="1" s="1"/>
  <c r="CK9" i="1" s="1"/>
  <c r="CG9" i="1"/>
  <c r="E111" i="1"/>
  <c r="C112" i="1"/>
  <c r="Z9" i="1"/>
  <c r="AA9" i="1" s="1"/>
  <c r="AB9" i="1" s="1"/>
  <c r="AC9" i="1" s="1"/>
  <c r="EE119" i="1"/>
  <c r="H105" i="1"/>
  <c r="D157" i="2"/>
  <c r="H156" i="2"/>
  <c r="B158" i="2"/>
  <c r="A161" i="2"/>
  <c r="A157" i="2"/>
  <c r="G157" i="2"/>
  <c r="E157" i="2"/>
  <c r="AO78" i="2"/>
  <c r="C158" i="2"/>
  <c r="AO59" i="2"/>
  <c r="E143" i="2" l="1"/>
  <c r="G143" i="2"/>
  <c r="F163" i="2"/>
  <c r="G106" i="1"/>
  <c r="A106" i="1"/>
  <c r="E82" i="1"/>
  <c r="E66" i="1"/>
  <c r="E42" i="1"/>
  <c r="E89" i="1"/>
  <c r="E60" i="1"/>
  <c r="A100" i="1"/>
  <c r="G100" i="1"/>
  <c r="D100" i="1"/>
  <c r="E35" i="1"/>
  <c r="G66" i="1"/>
  <c r="E54" i="1"/>
  <c r="E48" i="1"/>
  <c r="A162" i="2"/>
  <c r="D158" i="2"/>
  <c r="G65" i="2"/>
  <c r="E40" i="2"/>
  <c r="E52" i="2"/>
  <c r="E107" i="2"/>
  <c r="E34" i="2"/>
  <c r="E113" i="2"/>
  <c r="E58" i="2"/>
  <c r="E46" i="2"/>
  <c r="G131" i="2"/>
  <c r="E65" i="2"/>
  <c r="E119" i="2"/>
  <c r="E131" i="2"/>
  <c r="E101" i="2"/>
  <c r="F158" i="2"/>
  <c r="D163" i="2"/>
  <c r="C107" i="1"/>
  <c r="C108" i="1" s="1"/>
  <c r="DG9" i="1"/>
  <c r="DH9" i="1" s="1"/>
  <c r="DI9" i="1" s="1"/>
  <c r="DJ9" i="1" s="1"/>
  <c r="DL9" i="1" s="1"/>
  <c r="DM9" i="1" s="1"/>
  <c r="DN9" i="1" s="1"/>
  <c r="DO9" i="1" s="1"/>
  <c r="EE121" i="1"/>
  <c r="F106" i="1"/>
  <c r="D106" i="1"/>
  <c r="H112" i="1"/>
  <c r="E106" i="1"/>
  <c r="BD9" i="1"/>
  <c r="BE9" i="1" s="1"/>
  <c r="BF9" i="1" s="1"/>
  <c r="BG9" i="1" s="1"/>
  <c r="BC9" i="1"/>
  <c r="AE9" i="1"/>
  <c r="AF9" i="1" s="1"/>
  <c r="AG9" i="1" s="1"/>
  <c r="AH9" i="1" s="1"/>
  <c r="AD9" i="1"/>
  <c r="CM9" i="1"/>
  <c r="CN9" i="1" s="1"/>
  <c r="CO9" i="1" s="1"/>
  <c r="CP9" i="1" s="1"/>
  <c r="CL9" i="1"/>
  <c r="E112" i="1"/>
  <c r="F112" i="1"/>
  <c r="BR9" i="1"/>
  <c r="BS9" i="1"/>
  <c r="BT9" i="1" s="1"/>
  <c r="BU9" i="1" s="1"/>
  <c r="BV9" i="1" s="1"/>
  <c r="B107" i="1"/>
  <c r="C113" i="1"/>
  <c r="B113" i="1"/>
  <c r="G107" i="1"/>
  <c r="H106" i="1"/>
  <c r="H157" i="2"/>
  <c r="B159" i="2"/>
  <c r="E158" i="2"/>
  <c r="G158" i="2"/>
  <c r="A158" i="2"/>
  <c r="C159" i="2"/>
  <c r="A163" i="2" l="1"/>
  <c r="D159" i="2"/>
  <c r="A107" i="1"/>
  <c r="E90" i="1"/>
  <c r="E36" i="1"/>
  <c r="D101" i="1"/>
  <c r="D111" i="1"/>
  <c r="G101" i="1"/>
  <c r="G111" i="1"/>
  <c r="A101" i="1"/>
  <c r="A111" i="1"/>
  <c r="E83" i="1"/>
  <c r="C160" i="2"/>
  <c r="B160" i="2"/>
  <c r="E47" i="2"/>
  <c r="E59" i="2"/>
  <c r="E53" i="2"/>
  <c r="E41" i="2"/>
  <c r="E35" i="2"/>
  <c r="F159" i="2"/>
  <c r="A159" i="2"/>
  <c r="DK9" i="1"/>
  <c r="C109" i="1"/>
  <c r="D107" i="1"/>
  <c r="AR143" i="2"/>
  <c r="AJ9" i="1"/>
  <c r="AK9" i="1" s="1"/>
  <c r="AL9" i="1" s="1"/>
  <c r="AI9" i="1"/>
  <c r="F107" i="1"/>
  <c r="H113" i="1"/>
  <c r="E107" i="1"/>
  <c r="B108" i="1"/>
  <c r="E113" i="1"/>
  <c r="C114" i="1"/>
  <c r="F113" i="1"/>
  <c r="BX9" i="1"/>
  <c r="BY9" i="1" s="1"/>
  <c r="BZ9" i="1" s="1"/>
  <c r="CA9" i="1" s="1"/>
  <c r="BW9" i="1"/>
  <c r="B114" i="1"/>
  <c r="CR9" i="1"/>
  <c r="CS9" i="1" s="1"/>
  <c r="CT9" i="1" s="1"/>
  <c r="CU9" i="1" s="1"/>
  <c r="CQ9" i="1"/>
  <c r="H107" i="1"/>
  <c r="G108" i="1"/>
  <c r="G159" i="2"/>
  <c r="E159" i="2"/>
  <c r="A108" i="1" l="1"/>
  <c r="A109" i="1" s="1"/>
  <c r="D108" i="1"/>
  <c r="D112" i="1"/>
  <c r="G112" i="1"/>
  <c r="A112" i="1"/>
  <c r="C161" i="2"/>
  <c r="B161" i="2"/>
  <c r="F160" i="2"/>
  <c r="C110" i="1"/>
  <c r="F108" i="1"/>
  <c r="CW9" i="1"/>
  <c r="CX9" i="1" s="1"/>
  <c r="CY9" i="1" s="1"/>
  <c r="CV9" i="1"/>
  <c r="CB9" i="1"/>
  <c r="CC9" i="1"/>
  <c r="H114" i="1"/>
  <c r="E108" i="1"/>
  <c r="E114" i="1"/>
  <c r="B109" i="1"/>
  <c r="C115" i="1"/>
  <c r="F114" i="1"/>
  <c r="B115" i="1"/>
  <c r="G109" i="1"/>
  <c r="H108" i="1"/>
  <c r="G160" i="2"/>
  <c r="D109" i="1" l="1"/>
  <c r="D110" i="1" s="1"/>
  <c r="D113" i="1"/>
  <c r="A113" i="1"/>
  <c r="G113" i="1"/>
  <c r="C162" i="2"/>
  <c r="B162" i="2"/>
  <c r="F161" i="2"/>
  <c r="F109" i="1"/>
  <c r="H115" i="1"/>
  <c r="E109" i="1"/>
  <c r="B116" i="1"/>
  <c r="F115" i="1"/>
  <c r="C116" i="1"/>
  <c r="B110" i="1"/>
  <c r="E115" i="1"/>
  <c r="H109" i="1"/>
  <c r="G110" i="1"/>
  <c r="A110" i="1"/>
  <c r="G161" i="2"/>
  <c r="A114" i="1" l="1"/>
  <c r="G114" i="1"/>
  <c r="D114" i="1"/>
  <c r="B163" i="2"/>
  <c r="C163" i="2"/>
  <c r="F110" i="1"/>
  <c r="H116" i="1"/>
  <c r="E110" i="1"/>
  <c r="F116" i="1"/>
  <c r="E116" i="1"/>
  <c r="H110" i="1"/>
  <c r="D115" i="1" l="1"/>
  <c r="A115" i="1"/>
  <c r="G115" i="1"/>
  <c r="G116" i="1" l="1"/>
  <c r="A116" i="1"/>
  <c r="D116" i="1"/>
</calcChain>
</file>

<file path=xl/comments1.xml><?xml version="1.0" encoding="utf-8"?>
<comments xmlns="http://schemas.openxmlformats.org/spreadsheetml/2006/main">
  <authors>
    <author/>
  </authors>
  <commentList>
    <comment ref="DP7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DQ7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DP11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DQ11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DP72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DQ72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K7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AL7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AM7" authorId="0" shapeId="0">
      <text>
        <r>
          <rPr>
            <sz val="10"/>
            <color rgb="FF000000"/>
            <rFont val="Arial"/>
            <family val="2"/>
          </rPr>
          <t>Edwin Mauricio Millan Hernandez:
Total horas que se reconoce al docente en su carga laboral en el semestre, por asignatura.</t>
        </r>
      </text>
    </comment>
    <comment ref="AK11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AL11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AM11" authorId="0" shapeId="0">
      <text>
        <r>
          <rPr>
            <sz val="10"/>
            <color rgb="FF000000"/>
            <rFont val="Arial"/>
            <family val="2"/>
          </rPr>
          <t>Edwin Mauricio Millan Hernandez:
Total horas que se reconoce al docente en su carga laboral en el semestre, por asignatura.</t>
        </r>
      </text>
    </comment>
    <comment ref="DH15" authorId="0" shapeId="0">
      <text>
        <r>
          <rPr>
            <sz val="10"/>
            <color rgb="FF000000"/>
            <rFont val="Arial"/>
            <family val="2"/>
          </rPr>
          <t>USUARIO:
12 de diciembre, cierra semestre de calendario A.</t>
        </r>
      </text>
    </comment>
    <comment ref="AK69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AL69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AM69" authorId="0" shapeId="0">
      <text>
        <r>
          <rPr>
            <sz val="10"/>
            <color rgb="FF000000"/>
            <rFont val="Arial"/>
            <family val="2"/>
          </rPr>
          <t>Edwin Mauricio Millan Hernandez:
Total horas que se reconoce al docente en su carga laboral en el semestre, por asignatura.</t>
        </r>
      </text>
    </comment>
    <comment ref="AK84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AL84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AM84" authorId="0" shapeId="0">
      <text>
        <r>
          <rPr>
            <sz val="10"/>
            <color rgb="FF000000"/>
            <rFont val="Arial"/>
            <family val="2"/>
          </rPr>
          <t>Edwin Mauricio Millan Hernandez:
Total horas que se reconoce al docente en su carga laboral en el semestre, por asignatura.</t>
        </r>
      </text>
    </comment>
    <comment ref="AK134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AL134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AM134" authorId="0" shapeId="0">
      <text>
        <r>
          <rPr>
            <sz val="10"/>
            <color rgb="FF000000"/>
            <rFont val="Arial"/>
            <family val="2"/>
          </rPr>
          <t>Edwin Mauricio Millan Hernandez:
Total horas que se reconoce al docente en su carga laboral en el semestre, por asignatura.</t>
        </r>
      </text>
    </comment>
    <comment ref="AK152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dirigido del profesor al estudiante, en aula</t>
        </r>
      </text>
    </comment>
    <comment ref="AL152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AM152" authorId="0" shapeId="0">
      <text>
        <r>
          <rPr>
            <sz val="10"/>
            <color rgb="FF000000"/>
            <rFont val="Arial"/>
            <family val="2"/>
          </rPr>
          <t>Edwin Mauricio Millan Hernandez:
Total horas que se reconoce al docente en su carga laboral en el semestre, por asignatura.</t>
        </r>
      </text>
    </comment>
  </commentList>
</comments>
</file>

<file path=xl/sharedStrings.xml><?xml version="1.0" encoding="utf-8"?>
<sst xmlns="http://schemas.openxmlformats.org/spreadsheetml/2006/main" count="2728" uniqueCount="217">
  <si>
    <t>INSTITUCION UNIVERSITARIA ANTONIO JOSE CAMACHO</t>
  </si>
  <si>
    <t>FACULTAD DE EDUCACION A DISTANCIA Y VIRTUAL</t>
  </si>
  <si>
    <t>ADMINISTRACIÓN EN SALUD</t>
  </si>
  <si>
    <t>JULIO</t>
  </si>
  <si>
    <t>TD</t>
  </si>
  <si>
    <t>TID</t>
  </si>
  <si>
    <t>HORAS</t>
  </si>
  <si>
    <t>LU</t>
  </si>
  <si>
    <t>MA</t>
  </si>
  <si>
    <t>MI</t>
  </si>
  <si>
    <t>JU</t>
  </si>
  <si>
    <t>VI</t>
  </si>
  <si>
    <t>Gr</t>
  </si>
  <si>
    <t>COD</t>
  </si>
  <si>
    <t>ASIGNATURA</t>
  </si>
  <si>
    <t>PLAN</t>
  </si>
  <si>
    <t>No. ESTUD</t>
  </si>
  <si>
    <t>SEDE</t>
  </si>
  <si>
    <t>SEM</t>
  </si>
  <si>
    <t>SALÓN</t>
  </si>
  <si>
    <t>BLOQUE</t>
  </si>
  <si>
    <t>FECHA LIMITE CANCELACIÓN MATERIAS</t>
  </si>
  <si>
    <t>ACTIVIDADES ESPECIALES SEGÚN CALENDARIO ACADEMICO</t>
  </si>
  <si>
    <t>INGRESO PRIMER AVANCE EN ACADEMUSOFT CALENDARIO A</t>
  </si>
  <si>
    <t>INGRESO SEGUNDO AVANCE EN ACADEMUSOFT CALENDARIO A</t>
  </si>
  <si>
    <t>FD495001</t>
  </si>
  <si>
    <t>Introducción a la Salud Pública</t>
  </si>
  <si>
    <t>CENTRAL</t>
  </si>
  <si>
    <t>6:30 - 9:30</t>
  </si>
  <si>
    <t>PVU</t>
  </si>
  <si>
    <t>SPA</t>
  </si>
  <si>
    <t>E1</t>
  </si>
  <si>
    <t>E2</t>
  </si>
  <si>
    <t>E3</t>
  </si>
  <si>
    <t>E4</t>
  </si>
  <si>
    <t>E5</t>
  </si>
  <si>
    <t>E6</t>
  </si>
  <si>
    <t>EF</t>
  </si>
  <si>
    <t>FD495006</t>
  </si>
  <si>
    <t>Ciencia Tecnología y Desarrollo</t>
  </si>
  <si>
    <t>6:30 - 8:30</t>
  </si>
  <si>
    <t>FD495003</t>
  </si>
  <si>
    <t>Principios de Administración</t>
  </si>
  <si>
    <t>FD495004</t>
  </si>
  <si>
    <t>Comunicación y Lenguaje</t>
  </si>
  <si>
    <t>FD495005</t>
  </si>
  <si>
    <t>Cátedra Institucional UNIAJC</t>
  </si>
  <si>
    <t>IND</t>
  </si>
  <si>
    <t>FD495002</t>
  </si>
  <si>
    <t>Matemática I</t>
  </si>
  <si>
    <t>PMA MATEMATICAS</t>
  </si>
  <si>
    <t>PMAT</t>
  </si>
  <si>
    <t>FD495012</t>
  </si>
  <si>
    <t>Iniciativa Empresarial</t>
  </si>
  <si>
    <t>FD495010</t>
  </si>
  <si>
    <t>Contabilidad I</t>
  </si>
  <si>
    <t>FD495009</t>
  </si>
  <si>
    <t>Administración en Salud I</t>
  </si>
  <si>
    <t>FD495008</t>
  </si>
  <si>
    <t>Matemática II</t>
  </si>
  <si>
    <t>FD495011</t>
  </si>
  <si>
    <t>Constitución Política e Instituciones</t>
  </si>
  <si>
    <t>FD495007</t>
  </si>
  <si>
    <t>Salud y Medio Ambiente</t>
  </si>
  <si>
    <t>FD495013</t>
  </si>
  <si>
    <t>Fundamentos de Epidemiología</t>
  </si>
  <si>
    <t>FD495015</t>
  </si>
  <si>
    <t>Administración en Salud II</t>
  </si>
  <si>
    <t>FD495014</t>
  </si>
  <si>
    <t>Estadística I</t>
  </si>
  <si>
    <t>FD495016</t>
  </si>
  <si>
    <t>Microeconomía</t>
  </si>
  <si>
    <t>FD495017</t>
  </si>
  <si>
    <t>Contabilidad II</t>
  </si>
  <si>
    <t>FD495018</t>
  </si>
  <si>
    <t>Legislación Empresarial y Laboral</t>
  </si>
  <si>
    <t>FD495020</t>
  </si>
  <si>
    <t>Estadística II</t>
  </si>
  <si>
    <t>FD495019</t>
  </si>
  <si>
    <t>Indicadores Hospitalarios</t>
  </si>
  <si>
    <t>FD495021</t>
  </si>
  <si>
    <t>Estrategia y Planeación</t>
  </si>
  <si>
    <t>FD495022</t>
  </si>
  <si>
    <t>Macroeconomía</t>
  </si>
  <si>
    <t>FD495023</t>
  </si>
  <si>
    <t>Costos en Salud</t>
  </si>
  <si>
    <t>FD495024</t>
  </si>
  <si>
    <t>Seguridad Social y Salud</t>
  </si>
  <si>
    <t>FD495025</t>
  </si>
  <si>
    <t>Epidemiología Aplicada</t>
  </si>
  <si>
    <t>FD495026</t>
  </si>
  <si>
    <t>Métodos de Optimización Aplicados a la Salud</t>
  </si>
  <si>
    <t>FD495027</t>
  </si>
  <si>
    <t>Administración del Talento Humano</t>
  </si>
  <si>
    <t>FD495028</t>
  </si>
  <si>
    <t>Economía de la Salud</t>
  </si>
  <si>
    <t>FD495029</t>
  </si>
  <si>
    <t>Presupuestos en Salud</t>
  </si>
  <si>
    <t>FD495030</t>
  </si>
  <si>
    <t>Sociología de la Salud</t>
  </si>
  <si>
    <t>SU8</t>
  </si>
  <si>
    <t>FD495055</t>
  </si>
  <si>
    <t>Seminario de Trabajo de Grado II</t>
  </si>
  <si>
    <t>SU10</t>
  </si>
  <si>
    <t>FD495054</t>
  </si>
  <si>
    <t>Práctica Profesional II</t>
  </si>
  <si>
    <t>S496</t>
  </si>
  <si>
    <t>C</t>
  </si>
  <si>
    <t>SUSTENTA</t>
  </si>
  <si>
    <t>SU9</t>
  </si>
  <si>
    <t>ASESORIAS INVESTIGACIÓN FORMATIVA PARA TODAS LAS JORNADAS Y SEDES. A REALIZAR EN LA SEDE CENTRAL AVENIDA 6. APLICA PARA 7, 8 Y 9 SEMESTRE DEL PROGRAMA ADMINISTRACIÓN DE SERVICIOS DE SALUD</t>
  </si>
  <si>
    <t>FEBRERO</t>
  </si>
  <si>
    <t>MARZO</t>
  </si>
  <si>
    <t>MAYO</t>
  </si>
  <si>
    <t>Se pagan</t>
  </si>
  <si>
    <t>Horas Requerid</t>
  </si>
  <si>
    <t>Horas Semiller</t>
  </si>
  <si>
    <t>Horas Practica</t>
  </si>
  <si>
    <t>ASESORÍA ESTADÍSTICA ADMINISTRACIÓN DE SERVICIOS DE SALUD.  JORNADA FIN DESEMANA</t>
  </si>
  <si>
    <t>Todos</t>
  </si>
  <si>
    <t>9/10</t>
  </si>
  <si>
    <t>PROGRAMACIÓN SUSTENTACIÓN DE ADMINISTRACIÓN DE SERVICIOS DE SALUD JORNADA NOCTURNA</t>
  </si>
  <si>
    <t>SUMA NOCHE</t>
  </si>
  <si>
    <t>TT</t>
  </si>
  <si>
    <t>7:30 - 10:20</t>
  </si>
  <si>
    <t>10:40 - 1:30</t>
  </si>
  <si>
    <t>2:30 - 5:30</t>
  </si>
  <si>
    <t>7:30 - 9:20</t>
  </si>
  <si>
    <t>9:40 - 11:40</t>
  </si>
  <si>
    <t>11:40 - 1:40</t>
  </si>
  <si>
    <t xml:space="preserve">2:30 - 5:30 </t>
  </si>
  <si>
    <t>B1495</t>
  </si>
  <si>
    <t>2:30 - 4:30</t>
  </si>
  <si>
    <t>10:40 - 1:40</t>
  </si>
  <si>
    <t>PD024062</t>
  </si>
  <si>
    <t>Electiva VII "Formulación y Evaluación de Proyectos"</t>
  </si>
  <si>
    <t>PD024070</t>
  </si>
  <si>
    <t>Curso libre V  "Gerencia estrategica"</t>
  </si>
  <si>
    <t>PD024054</t>
  </si>
  <si>
    <t>Práctica</t>
  </si>
  <si>
    <t>PD024055</t>
  </si>
  <si>
    <t>Desarrollo Humano</t>
  </si>
  <si>
    <t>PD024053</t>
  </si>
  <si>
    <t>Seminario de Grado</t>
  </si>
  <si>
    <t>SB1495</t>
  </si>
  <si>
    <t>S495</t>
  </si>
  <si>
    <t>S2495</t>
  </si>
  <si>
    <t>S3495</t>
  </si>
  <si>
    <t>S4495</t>
  </si>
  <si>
    <t>S5495</t>
  </si>
  <si>
    <t>S719</t>
  </si>
  <si>
    <t>Horarios</t>
  </si>
  <si>
    <t>Asesorías</t>
  </si>
  <si>
    <t>Sustentacio</t>
  </si>
  <si>
    <t>Total Sábado</t>
  </si>
  <si>
    <t>NORTE</t>
  </si>
  <si>
    <t>SUR</t>
  </si>
  <si>
    <t>PROGRAMACIÓN SUSTENTACIÓN DE ADMINISTRACIÓN DE SERVICIOS DE SALUD JORNADA FIN DE SEMANA</t>
  </si>
  <si>
    <t>FD495032</t>
  </si>
  <si>
    <t>Administración Clínica y Hospitalaria</t>
  </si>
  <si>
    <t>FD495057</t>
  </si>
  <si>
    <t xml:space="preserve">Epistemología </t>
  </si>
  <si>
    <t>FD495035</t>
  </si>
  <si>
    <t>FD495031</t>
  </si>
  <si>
    <t>Políticas y Sistemas de Salud</t>
  </si>
  <si>
    <t>FD495033</t>
  </si>
  <si>
    <t>Principios de Farmacoeconomía</t>
  </si>
  <si>
    <t>FD495034</t>
  </si>
  <si>
    <t>Facturación en Salud</t>
  </si>
  <si>
    <t>S6495</t>
  </si>
  <si>
    <r>
      <t xml:space="preserve">Electiva Profesional VI </t>
    </r>
    <r>
      <rPr>
        <sz val="12"/>
        <rFont val="Arial"/>
        <family val="2"/>
      </rPr>
      <t>"Marketing en los Servicios de Salud II"</t>
    </r>
  </si>
  <si>
    <t>Electiva Profesional I: Evaluación Económica en Salud</t>
  </si>
  <si>
    <t>FD495063</t>
  </si>
  <si>
    <t>Se hacen 2017-1</t>
  </si>
  <si>
    <t>ASESORÍA DISCPLINAR ADMINISTRACIÓN DE SERVICIOS DE SALUD CONSTRUCCIÓN DE TRABAJO DE GRADO</t>
  </si>
  <si>
    <t>PROGRAMACIÓN ACADEMICA 2 - 2017</t>
  </si>
  <si>
    <t>ADMINISTRACIÓN EN SALUD  2017 - 2.   PLAN 496. Nocturna Sede norte</t>
  </si>
  <si>
    <t>B1496</t>
  </si>
  <si>
    <t>FD495037</t>
  </si>
  <si>
    <t>Gerencia de Recursos Físicos y Medicamentos</t>
  </si>
  <si>
    <t>FD495038</t>
  </si>
  <si>
    <t>Evaluación y Gestión de Proyectos de Salud</t>
  </si>
  <si>
    <t>FD495039</t>
  </si>
  <si>
    <t>Finanzas de la Salud</t>
  </si>
  <si>
    <t>FD495040</t>
  </si>
  <si>
    <t>Fundamentos de Mercadeo</t>
  </si>
  <si>
    <t>FD495041</t>
  </si>
  <si>
    <t>Ética</t>
  </si>
  <si>
    <t>ADMINISTRACIÓN DE SERVICIOS DE SALUD 2017 II.   PLAN 719. Fin de Semana. Sede Central</t>
  </si>
  <si>
    <t>ADMINISTRACIÓN EN SALUD 2017 - II.   PLAN S495. Fin de Semana. Sede Sur</t>
  </si>
  <si>
    <t>PROGRAMACIÓN ACADEMICA  2- 2017</t>
  </si>
  <si>
    <t>S1081</t>
  </si>
  <si>
    <t>S7495</t>
  </si>
  <si>
    <t>ADMINISTRACIÓN EN SALUD  2017 - 2.   PLAN S496. Nocturna Sede Sur</t>
  </si>
  <si>
    <t>SB1496</t>
  </si>
  <si>
    <t>S2496</t>
  </si>
  <si>
    <t>AGOSTO</t>
  </si>
  <si>
    <t>SEPTIEMBRE</t>
  </si>
  <si>
    <t>OCTUBRE</t>
  </si>
  <si>
    <t>NOVIEMBRE</t>
  </si>
  <si>
    <t>DICIEMBRE</t>
  </si>
  <si>
    <t>ADMINISTRACIÓN DE SERVICIOS DE SALUD 2017 - II.   PLAN S719. Fin de Semana. Sede Sur</t>
  </si>
  <si>
    <t>ADMINISTRACIÓN EN SALUD 2017 - II.   PLAN 495. Fin de Semana. Sede Central</t>
  </si>
  <si>
    <t>Electiva Profesional II: Farmacoeconomía I</t>
  </si>
  <si>
    <t>FD495064</t>
  </si>
  <si>
    <t>FD495058</t>
  </si>
  <si>
    <t>Electiva Profesional II: La Calidad Total en las Organizaciones de Salud</t>
  </si>
  <si>
    <t>FD495062</t>
  </si>
  <si>
    <t>Pendiente 2017-1</t>
  </si>
  <si>
    <t>Proyectos 2017-2</t>
  </si>
  <si>
    <t>ASESORÍA DISCPLINAR ADMINISTRACIÓN DE SERVICIOS DE SALUD CONSTRUCCIÓN DE TRABAJ DE GRADO</t>
  </si>
  <si>
    <t>Se hacen 2017-2</t>
  </si>
  <si>
    <t>Electiva Profesional I: Planeación Estratégica en la Gestión de la Salud I</t>
  </si>
  <si>
    <t>SU1</t>
  </si>
  <si>
    <t>SU2</t>
  </si>
  <si>
    <t>SU3</t>
  </si>
  <si>
    <t>SU4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</si>
</sst>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2"/>
      <color rgb="FFB8CCE4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color rgb="FFC6D9F0"/>
      <name val="Arial"/>
      <family val="2"/>
    </font>
    <font>
      <b/>
      <sz val="10"/>
      <color rgb="FFFFFFFF"/>
      <name val="Arial"/>
      <family val="2"/>
    </font>
    <font>
      <sz val="12"/>
      <color rgb="FFFFFFFF"/>
      <name val="Arial"/>
      <family val="2"/>
    </font>
    <font>
      <b/>
      <sz val="12"/>
      <color rgb="FFB2A1C7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Verdana"/>
      <family val="2"/>
    </font>
    <font>
      <b/>
      <sz val="11"/>
      <color rgb="FF000000"/>
      <name val="Arial"/>
      <family val="2"/>
    </font>
    <font>
      <b/>
      <sz val="11"/>
      <color rgb="FF000000"/>
      <name val="Verdana"/>
      <family val="2"/>
    </font>
    <font>
      <sz val="12"/>
      <color rgb="FF000000"/>
      <name val="Arial"/>
      <family val="2"/>
    </font>
    <font>
      <sz val="1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7"/>
      <name val="Verdana"/>
      <family val="2"/>
    </font>
    <font>
      <b/>
      <sz val="14"/>
      <name val="Arial"/>
      <family val="2"/>
    </font>
    <font>
      <b/>
      <sz val="12"/>
      <color rgb="FFDAEEF3"/>
      <name val="Arial"/>
      <family val="2"/>
    </font>
    <font>
      <b/>
      <sz val="12"/>
      <color rgb="FF000000"/>
      <name val="Verdana"/>
      <family val="2"/>
    </font>
    <font>
      <b/>
      <sz val="14"/>
      <name val="Verdana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B2A1C7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rgb="FF99FF99"/>
        <bgColor rgb="FF99FF9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244061"/>
        <bgColor rgb="FF244061"/>
      </patternFill>
    </fill>
    <fill>
      <patternFill patternType="solid">
        <fgColor rgb="FFB2A1C7"/>
        <bgColor rgb="FFB2A1C7"/>
      </patternFill>
    </fill>
    <fill>
      <patternFill patternType="solid">
        <fgColor rgb="FFE36C09"/>
        <bgColor rgb="FFE36C09"/>
      </patternFill>
    </fill>
    <fill>
      <patternFill patternType="solid">
        <fgColor rgb="FF6EF62A"/>
        <bgColor rgb="FF6EF62A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B2A1C7"/>
      </patternFill>
    </fill>
    <fill>
      <patternFill patternType="solid">
        <fgColor theme="7" tint="0.39997558519241921"/>
        <bgColor rgb="FFFF66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7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10" borderId="28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/>
    <xf numFmtId="0" fontId="14" fillId="0" borderId="36" xfId="0" applyFont="1" applyBorder="1" applyAlignment="1">
      <alignment horizontal="center" vertical="center"/>
    </xf>
    <xf numFmtId="0" fontId="16" fillId="10" borderId="3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11" borderId="5" xfId="0" applyFont="1" applyFill="1" applyBorder="1" applyAlignment="1">
      <alignment vertical="center"/>
    </xf>
    <xf numFmtId="0" fontId="1" fillId="11" borderId="6" xfId="0" applyFont="1" applyFill="1" applyBorder="1" applyAlignment="1">
      <alignment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 vertical="center"/>
    </xf>
    <xf numFmtId="1" fontId="1" fillId="3" borderId="36" xfId="0" applyNumberFormat="1" applyFont="1" applyFill="1" applyBorder="1" applyAlignment="1">
      <alignment horizontal="center" vertical="center"/>
    </xf>
    <xf numFmtId="1" fontId="2" fillId="3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23" fillId="0" borderId="36" xfId="0" applyFont="1" applyBorder="1"/>
    <xf numFmtId="0" fontId="24" fillId="0" borderId="36" xfId="0" applyFont="1" applyBorder="1"/>
    <xf numFmtId="0" fontId="24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/>
    <xf numFmtId="0" fontId="1" fillId="10" borderId="33" xfId="0" applyFont="1" applyFill="1" applyBorder="1" applyAlignment="1">
      <alignment horizontal="center"/>
    </xf>
    <xf numFmtId="0" fontId="1" fillId="0" borderId="36" xfId="0" applyFont="1" applyBorder="1"/>
    <xf numFmtId="0" fontId="1" fillId="0" borderId="48" xfId="0" applyFont="1" applyBorder="1" applyAlignment="1">
      <alignment horizontal="center" vertical="center"/>
    </xf>
    <xf numFmtId="1" fontId="1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49" xfId="0" applyFont="1" applyBorder="1" applyAlignment="1">
      <alignment horizontal="left" vertical="top"/>
    </xf>
    <xf numFmtId="0" fontId="16" fillId="0" borderId="10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/>
    <xf numFmtId="0" fontId="14" fillId="0" borderId="1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6" fillId="10" borderId="45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1" fillId="0" borderId="36" xfId="0" applyFont="1" applyBorder="1" applyAlignment="1">
      <alignment horizontal="left"/>
    </xf>
    <xf numFmtId="0" fontId="14" fillId="9" borderId="20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6" fillId="2" borderId="5" xfId="0" applyFont="1" applyFill="1" applyBorder="1" applyAlignment="1">
      <alignment horizontal="left" vertical="top"/>
    </xf>
    <xf numFmtId="0" fontId="26" fillId="2" borderId="6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vertical="center" wrapText="1"/>
    </xf>
    <xf numFmtId="0" fontId="26" fillId="2" borderId="11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24" xfId="0" applyFont="1" applyFill="1" applyBorder="1" applyAlignment="1">
      <alignment vertical="center" wrapText="1"/>
    </xf>
    <xf numFmtId="0" fontId="16" fillId="0" borderId="14" xfId="0" applyFont="1" applyBorder="1"/>
    <xf numFmtId="0" fontId="16" fillId="10" borderId="39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6" fillId="2" borderId="49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0" fontId="16" fillId="0" borderId="12" xfId="0" applyFont="1" applyBorder="1"/>
    <xf numFmtId="0" fontId="16" fillId="0" borderId="15" xfId="0" applyFont="1" applyBorder="1"/>
    <xf numFmtId="0" fontId="12" fillId="5" borderId="10" xfId="0" applyFont="1" applyFill="1" applyBorder="1"/>
    <xf numFmtId="1" fontId="21" fillId="0" borderId="0" xfId="0" applyNumberFormat="1" applyFont="1" applyAlignment="1">
      <alignment horizontal="left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2" fillId="5" borderId="8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11" borderId="5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horizontal="center"/>
    </xf>
    <xf numFmtId="0" fontId="1" fillId="10" borderId="33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/>
    </xf>
    <xf numFmtId="0" fontId="16" fillId="0" borderId="36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" fillId="0" borderId="44" xfId="0" applyFont="1" applyFill="1" applyBorder="1" applyAlignment="1">
      <alignment horizontal="left" vertical="center" wrapText="1"/>
    </xf>
    <xf numFmtId="0" fontId="14" fillId="14" borderId="13" xfId="0" applyFont="1" applyFill="1" applyBorder="1" applyAlignment="1">
      <alignment horizontal="center" vertical="center"/>
    </xf>
    <xf numFmtId="0" fontId="14" fillId="14" borderId="37" xfId="0" applyFont="1" applyFill="1" applyBorder="1" applyAlignment="1">
      <alignment horizontal="center" vertical="center"/>
    </xf>
    <xf numFmtId="0" fontId="14" fillId="14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 vertical="center"/>
    </xf>
    <xf numFmtId="0" fontId="14" fillId="9" borderId="128" xfId="0" applyFont="1" applyFill="1" applyBorder="1" applyAlignment="1">
      <alignment horizontal="center" vertical="center"/>
    </xf>
    <xf numFmtId="0" fontId="14" fillId="9" borderId="124" xfId="0" applyFont="1" applyFill="1" applyBorder="1" applyAlignment="1">
      <alignment horizontal="center" vertical="center"/>
    </xf>
    <xf numFmtId="0" fontId="14" fillId="9" borderId="130" xfId="0" applyFont="1" applyFill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/>
    </xf>
    <xf numFmtId="0" fontId="14" fillId="0" borderId="134" xfId="0" applyFont="1" applyBorder="1" applyAlignment="1">
      <alignment horizontal="center" vertical="center"/>
    </xf>
    <xf numFmtId="0" fontId="14" fillId="0" borderId="135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36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4" borderId="117" xfId="0" applyFont="1" applyFill="1" applyBorder="1" applyAlignment="1">
      <alignment horizontal="center" vertical="center"/>
    </xf>
    <xf numFmtId="0" fontId="1" fillId="5" borderId="118" xfId="0" applyFont="1" applyFill="1" applyBorder="1" applyAlignment="1">
      <alignment horizontal="center" vertical="center"/>
    </xf>
    <xf numFmtId="0" fontId="1" fillId="6" borderId="118" xfId="0" applyFont="1" applyFill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3" borderId="118" xfId="0" applyFont="1" applyFill="1" applyBorder="1" applyAlignment="1">
      <alignment horizontal="center" vertical="center"/>
    </xf>
    <xf numFmtId="0" fontId="1" fillId="4" borderId="118" xfId="0" applyFont="1" applyFill="1" applyBorder="1" applyAlignment="1">
      <alignment horizontal="center" vertical="center"/>
    </xf>
    <xf numFmtId="0" fontId="1" fillId="3" borderId="141" xfId="0" applyFont="1" applyFill="1" applyBorder="1" applyAlignment="1">
      <alignment horizontal="center" vertical="center"/>
    </xf>
    <xf numFmtId="0" fontId="1" fillId="13" borderId="118" xfId="0" applyFont="1" applyFill="1" applyBorder="1" applyAlignment="1">
      <alignment horizontal="center" vertical="center"/>
    </xf>
    <xf numFmtId="0" fontId="1" fillId="6" borderId="119" xfId="0" applyFont="1" applyFill="1" applyBorder="1" applyAlignment="1">
      <alignment horizontal="center" vertical="center"/>
    </xf>
    <xf numFmtId="0" fontId="1" fillId="6" borderId="141" xfId="0" applyFont="1" applyFill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15" borderId="118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118" xfId="0" applyFont="1" applyFill="1" applyBorder="1"/>
    <xf numFmtId="0" fontId="14" fillId="0" borderId="118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4" fillId="0" borderId="137" xfId="0" applyFont="1" applyBorder="1" applyAlignment="1">
      <alignment horizontal="center" vertical="center"/>
    </xf>
    <xf numFmtId="0" fontId="16" fillId="10" borderId="40" xfId="0" applyFont="1" applyFill="1" applyBorder="1" applyAlignment="1">
      <alignment horizontal="center" vertical="center"/>
    </xf>
    <xf numFmtId="0" fontId="16" fillId="10" borderId="90" xfId="0" applyFont="1" applyFill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144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96" xfId="0" applyFont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41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 wrapText="1"/>
    </xf>
    <xf numFmtId="0" fontId="1" fillId="17" borderId="36" xfId="0" applyFont="1" applyFill="1" applyBorder="1" applyAlignment="1">
      <alignment horizontal="center" vertical="center"/>
    </xf>
    <xf numFmtId="0" fontId="1" fillId="17" borderId="3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18" borderId="48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left" wrapText="1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69" xfId="0" applyFont="1" applyBorder="1" applyAlignment="1">
      <alignment vertical="center" wrapText="1"/>
    </xf>
    <xf numFmtId="0" fontId="1" fillId="0" borderId="151" xfId="0" applyFont="1" applyBorder="1" applyAlignment="1">
      <alignment horizontal="center" vertical="center" wrapText="1"/>
    </xf>
    <xf numFmtId="0" fontId="1" fillId="0" borderId="151" xfId="0" applyFont="1" applyBorder="1" applyAlignment="1">
      <alignment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vertical="center" wrapText="1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vertical="center" wrapText="1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vertical="center" wrapText="1"/>
    </xf>
    <xf numFmtId="0" fontId="1" fillId="0" borderId="107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vertical="center" wrapText="1"/>
    </xf>
    <xf numFmtId="0" fontId="1" fillId="0" borderId="10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4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 wrapText="1"/>
    </xf>
    <xf numFmtId="0" fontId="1" fillId="0" borderId="150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91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0" fontId="1" fillId="0" borderId="150" xfId="0" applyFont="1" applyFill="1" applyBorder="1" applyAlignment="1">
      <alignment horizontal="left" vertical="center"/>
    </xf>
    <xf numFmtId="0" fontId="16" fillId="10" borderId="9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6" fillId="0" borderId="152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6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left"/>
    </xf>
    <xf numFmtId="0" fontId="16" fillId="0" borderId="60" xfId="0" applyFont="1" applyFill="1" applyBorder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155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" fillId="13" borderId="112" xfId="0" applyFont="1" applyFill="1" applyBorder="1" applyAlignment="1">
      <alignment horizontal="center" vertical="center" wrapText="1"/>
    </xf>
    <xf numFmtId="0" fontId="14" fillId="14" borderId="114" xfId="0" applyFont="1" applyFill="1" applyBorder="1" applyAlignment="1">
      <alignment horizontal="center" vertical="center"/>
    </xf>
    <xf numFmtId="0" fontId="1" fillId="13" borderId="115" xfId="0" applyFont="1" applyFill="1" applyBorder="1" applyAlignment="1">
      <alignment horizontal="center" vertical="center" wrapText="1"/>
    </xf>
    <xf numFmtId="0" fontId="14" fillId="14" borderId="116" xfId="0" applyFont="1" applyFill="1" applyBorder="1" applyAlignment="1">
      <alignment horizontal="center" vertical="center"/>
    </xf>
    <xf numFmtId="0" fontId="1" fillId="13" borderId="117" xfId="0" applyFont="1" applyFill="1" applyBorder="1" applyAlignment="1">
      <alignment horizontal="center" vertical="center" wrapText="1"/>
    </xf>
    <xf numFmtId="0" fontId="14" fillId="14" borderId="119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48" xfId="0" applyFont="1" applyFill="1" applyBorder="1" applyAlignment="1">
      <alignment horizontal="center" vertical="center"/>
    </xf>
    <xf numFmtId="0" fontId="14" fillId="9" borderId="60" xfId="0" applyFont="1" applyFill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1" fillId="3" borderId="157" xfId="0" applyFont="1" applyFill="1" applyBorder="1" applyAlignment="1">
      <alignment horizontal="center" vertical="center"/>
    </xf>
    <xf numFmtId="0" fontId="1" fillId="4" borderId="157" xfId="0" applyFont="1" applyFill="1" applyBorder="1" applyAlignment="1">
      <alignment horizontal="center" vertical="center"/>
    </xf>
    <xf numFmtId="0" fontId="1" fillId="5" borderId="157" xfId="0" applyFont="1" applyFill="1" applyBorder="1" applyAlignment="1">
      <alignment horizontal="center" vertical="center"/>
    </xf>
    <xf numFmtId="0" fontId="1" fillId="6" borderId="158" xfId="0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6" borderId="157" xfId="0" applyFont="1" applyFill="1" applyBorder="1" applyAlignment="1">
      <alignment horizontal="center" vertical="center"/>
    </xf>
    <xf numFmtId="0" fontId="1" fillId="0" borderId="163" xfId="0" applyFont="1" applyBorder="1" applyAlignment="1">
      <alignment horizontal="center" vertical="center"/>
    </xf>
    <xf numFmtId="0" fontId="1" fillId="3" borderId="117" xfId="0" applyFont="1" applyFill="1" applyBorder="1" applyAlignment="1">
      <alignment horizontal="center" vertical="center"/>
    </xf>
    <xf numFmtId="0" fontId="1" fillId="3" borderId="156" xfId="0" applyFont="1" applyFill="1" applyBorder="1" applyAlignment="1">
      <alignment horizontal="center" vertical="center"/>
    </xf>
    <xf numFmtId="0" fontId="1" fillId="13" borderId="157" xfId="0" applyFont="1" applyFill="1" applyBorder="1" applyAlignment="1">
      <alignment horizontal="center" vertical="center"/>
    </xf>
    <xf numFmtId="0" fontId="1" fillId="0" borderId="157" xfId="0" applyFont="1" applyBorder="1" applyAlignment="1">
      <alignment horizontal="center" vertical="center"/>
    </xf>
    <xf numFmtId="0" fontId="1" fillId="5" borderId="163" xfId="0" applyFont="1" applyFill="1" applyBorder="1" applyAlignment="1">
      <alignment horizontal="center" vertical="center"/>
    </xf>
    <xf numFmtId="0" fontId="1" fillId="5" borderId="141" xfId="0" applyFont="1" applyFill="1" applyBorder="1" applyAlignment="1">
      <alignment horizontal="center" vertical="center"/>
    </xf>
    <xf numFmtId="0" fontId="1" fillId="6" borderId="117" xfId="0" applyFont="1" applyFill="1" applyBorder="1" applyAlignment="1">
      <alignment horizontal="center" vertical="center"/>
    </xf>
    <xf numFmtId="0" fontId="1" fillId="6" borderId="156" xfId="0" applyFont="1" applyFill="1" applyBorder="1" applyAlignment="1">
      <alignment horizontal="center" vertical="center"/>
    </xf>
    <xf numFmtId="0" fontId="1" fillId="0" borderId="157" xfId="0" applyFont="1" applyFill="1" applyBorder="1" applyAlignment="1">
      <alignment horizontal="center" vertical="center"/>
    </xf>
    <xf numFmtId="0" fontId="1" fillId="6" borderId="163" xfId="0" applyFont="1" applyFill="1" applyBorder="1" applyAlignment="1">
      <alignment horizontal="center" vertical="center"/>
    </xf>
    <xf numFmtId="0" fontId="1" fillId="3" borderId="163" xfId="0" applyFont="1" applyFill="1" applyBorder="1" applyAlignment="1">
      <alignment horizontal="center" vertical="center"/>
    </xf>
    <xf numFmtId="0" fontId="1" fillId="4" borderId="156" xfId="0" applyFont="1" applyFill="1" applyBorder="1" applyAlignment="1">
      <alignment horizontal="center" vertical="center"/>
    </xf>
    <xf numFmtId="0" fontId="1" fillId="15" borderId="15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10" borderId="101" xfId="0" applyFont="1" applyFill="1" applyBorder="1" applyAlignment="1">
      <alignment horizontal="center" vertical="center"/>
    </xf>
    <xf numFmtId="0" fontId="16" fillId="10" borderId="102" xfId="0" applyFont="1" applyFill="1" applyBorder="1" applyAlignment="1">
      <alignment horizontal="center" vertical="center"/>
    </xf>
    <xf numFmtId="0" fontId="16" fillId="10" borderId="10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6" fillId="10" borderId="85" xfId="0" applyFont="1" applyFill="1" applyBorder="1" applyAlignment="1">
      <alignment horizontal="center" vertical="center"/>
    </xf>
    <xf numFmtId="0" fontId="16" fillId="10" borderId="166" xfId="0" applyFont="1" applyFill="1" applyBorder="1" applyAlignment="1">
      <alignment horizontal="center" vertical="center"/>
    </xf>
    <xf numFmtId="0" fontId="16" fillId="10" borderId="87" xfId="0" applyFont="1" applyFill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16" fillId="10" borderId="165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66" xfId="0" applyFont="1" applyBorder="1" applyAlignment="1">
      <alignment horizontal="center" vertical="center"/>
    </xf>
    <xf numFmtId="0" fontId="1" fillId="0" borderId="16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7" xfId="0" applyFont="1" applyFill="1" applyBorder="1" applyAlignment="1">
      <alignment vertical="center" wrapText="1"/>
    </xf>
    <xf numFmtId="0" fontId="1" fillId="0" borderId="102" xfId="0" applyFont="1" applyFill="1" applyBorder="1" applyAlignment="1">
      <alignment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14" fillId="0" borderId="155" xfId="0" applyFont="1" applyFill="1" applyBorder="1" applyAlignment="1">
      <alignment horizontal="center" vertical="center"/>
    </xf>
    <xf numFmtId="0" fontId="14" fillId="13" borderId="112" xfId="0" applyFont="1" applyFill="1" applyBorder="1" applyAlignment="1">
      <alignment horizontal="center" vertical="center"/>
    </xf>
    <xf numFmtId="0" fontId="14" fillId="13" borderId="113" xfId="0" applyFont="1" applyFill="1" applyBorder="1" applyAlignment="1">
      <alignment horizontal="center" vertical="center"/>
    </xf>
    <xf numFmtId="0" fontId="14" fillId="13" borderId="139" xfId="0" applyFont="1" applyFill="1" applyBorder="1" applyAlignment="1">
      <alignment horizontal="center" vertical="center"/>
    </xf>
    <xf numFmtId="0" fontId="14" fillId="0" borderId="139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22" fillId="13" borderId="113" xfId="0" applyFont="1" applyFill="1" applyBorder="1" applyAlignment="1">
      <alignment horizontal="center" vertical="center"/>
    </xf>
    <xf numFmtId="0" fontId="22" fillId="0" borderId="113" xfId="0" applyFont="1" applyFill="1" applyBorder="1"/>
    <xf numFmtId="0" fontId="22" fillId="13" borderId="113" xfId="0" applyFont="1" applyFill="1" applyBorder="1"/>
    <xf numFmtId="0" fontId="14" fillId="0" borderId="113" xfId="0" applyFont="1" applyFill="1" applyBorder="1" applyAlignment="1">
      <alignment horizontal="center"/>
    </xf>
    <xf numFmtId="0" fontId="22" fillId="0" borderId="114" xfId="0" applyFont="1" applyFill="1" applyBorder="1"/>
    <xf numFmtId="0" fontId="22" fillId="0" borderId="112" xfId="0" applyFont="1" applyFill="1" applyBorder="1"/>
    <xf numFmtId="0" fontId="14" fillId="13" borderId="115" xfId="0" applyFont="1" applyFill="1" applyBorder="1" applyAlignment="1">
      <alignment horizontal="center" vertical="center"/>
    </xf>
    <xf numFmtId="0" fontId="14" fillId="13" borderId="71" xfId="0" applyFont="1" applyFill="1" applyBorder="1" applyAlignment="1">
      <alignment horizontal="center" vertical="center"/>
    </xf>
    <xf numFmtId="0" fontId="14" fillId="13" borderId="140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22" fillId="0" borderId="71" xfId="0" applyFont="1" applyFill="1" applyBorder="1"/>
    <xf numFmtId="0" fontId="22" fillId="13" borderId="71" xfId="0" applyFont="1" applyFill="1" applyBorder="1"/>
    <xf numFmtId="0" fontId="22" fillId="0" borderId="115" xfId="0" applyFont="1" applyFill="1" applyBorder="1" applyAlignment="1">
      <alignment horizontal="center" vertical="center"/>
    </xf>
    <xf numFmtId="0" fontId="22" fillId="13" borderId="71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/>
    </xf>
    <xf numFmtId="0" fontId="22" fillId="0" borderId="116" xfId="0" applyFont="1" applyFill="1" applyBorder="1"/>
    <xf numFmtId="0" fontId="22" fillId="0" borderId="115" xfId="0" applyFont="1" applyFill="1" applyBorder="1"/>
    <xf numFmtId="0" fontId="14" fillId="13" borderId="117" xfId="0" applyFont="1" applyFill="1" applyBorder="1" applyAlignment="1">
      <alignment horizontal="center" vertical="center"/>
    </xf>
    <xf numFmtId="0" fontId="14" fillId="13" borderId="118" xfId="0" applyFont="1" applyFill="1" applyBorder="1" applyAlignment="1">
      <alignment horizontal="center" vertical="center"/>
    </xf>
    <xf numFmtId="0" fontId="14" fillId="13" borderId="141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center" vertical="center"/>
    </xf>
    <xf numFmtId="0" fontId="22" fillId="0" borderId="118" xfId="0" applyFont="1" applyFill="1" applyBorder="1" applyAlignment="1">
      <alignment horizontal="center" vertical="center"/>
    </xf>
    <xf numFmtId="0" fontId="35" fillId="0" borderId="118" xfId="0" applyFont="1" applyFill="1" applyBorder="1" applyAlignment="1">
      <alignment horizontal="center" vertical="center"/>
    </xf>
    <xf numFmtId="0" fontId="22" fillId="0" borderId="118" xfId="0" applyFont="1" applyFill="1" applyBorder="1"/>
    <xf numFmtId="0" fontId="22" fillId="0" borderId="119" xfId="0" applyFont="1" applyFill="1" applyBorder="1"/>
    <xf numFmtId="0" fontId="22" fillId="0" borderId="117" xfId="0" applyFont="1" applyFill="1" applyBorder="1"/>
    <xf numFmtId="0" fontId="14" fillId="0" borderId="71" xfId="0" applyFont="1" applyFill="1" applyBorder="1" applyAlignment="1">
      <alignment horizontal="center"/>
    </xf>
    <xf numFmtId="0" fontId="14" fillId="19" borderId="113" xfId="0" applyFont="1" applyFill="1" applyBorder="1" applyAlignment="1">
      <alignment horizontal="center" vertical="center"/>
    </xf>
    <xf numFmtId="0" fontId="14" fillId="19" borderId="71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0" fontId="14" fillId="0" borderId="129" xfId="0" applyFont="1" applyFill="1" applyBorder="1" applyAlignment="1">
      <alignment horizontal="center" vertical="center"/>
    </xf>
    <xf numFmtId="0" fontId="14" fillId="0" borderId="125" xfId="0" applyFont="1" applyFill="1" applyBorder="1" applyAlignment="1">
      <alignment horizontal="center" vertical="center"/>
    </xf>
    <xf numFmtId="0" fontId="14" fillId="0" borderId="131" xfId="0" applyFont="1" applyFill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20" fillId="0" borderId="138" xfId="0" applyFont="1" applyBorder="1" applyAlignment="1">
      <alignment horizontal="left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 vertical="center"/>
    </xf>
    <xf numFmtId="0" fontId="36" fillId="0" borderId="12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27" xfId="0" applyFont="1" applyBorder="1" applyAlignment="1">
      <alignment horizontal="center" vertical="center"/>
    </xf>
    <xf numFmtId="0" fontId="36" fillId="0" borderId="126" xfId="0" applyFont="1" applyBorder="1" applyAlignment="1">
      <alignment horizontal="center" vertical="center"/>
    </xf>
    <xf numFmtId="0" fontId="36" fillId="0" borderId="136" xfId="0" applyFont="1" applyFill="1" applyBorder="1" applyAlignment="1">
      <alignment horizontal="center" vertical="center"/>
    </xf>
    <xf numFmtId="0" fontId="36" fillId="0" borderId="137" xfId="0" applyFont="1" applyFill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36" fillId="0" borderId="138" xfId="0" applyFont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31" xfId="0" applyFont="1" applyBorder="1" applyAlignment="1">
      <alignment horizontal="center" vertical="center"/>
    </xf>
    <xf numFmtId="0" fontId="36" fillId="0" borderId="13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7" fillId="0" borderId="137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center" vertical="center"/>
    </xf>
    <xf numFmtId="0" fontId="14" fillId="13" borderId="106" xfId="0" applyFont="1" applyFill="1" applyBorder="1" applyAlignment="1">
      <alignment horizontal="center" vertical="center" wrapText="1"/>
    </xf>
    <xf numFmtId="0" fontId="14" fillId="13" borderId="107" xfId="0" applyFont="1" applyFill="1" applyBorder="1" applyAlignment="1">
      <alignment horizontal="center" vertical="center" wrapText="1"/>
    </xf>
    <xf numFmtId="0" fontId="14" fillId="13" borderId="108" xfId="0" applyFont="1" applyFill="1" applyBorder="1" applyAlignment="1">
      <alignment horizontal="center" vertical="center" wrapText="1"/>
    </xf>
    <xf numFmtId="0" fontId="14" fillId="14" borderId="101" xfId="0" applyFont="1" applyFill="1" applyBorder="1" applyAlignment="1">
      <alignment horizontal="center" vertical="center"/>
    </xf>
    <xf numFmtId="0" fontId="14" fillId="14" borderId="102" xfId="0" applyFont="1" applyFill="1" applyBorder="1" applyAlignment="1">
      <alignment horizontal="center" vertical="center"/>
    </xf>
    <xf numFmtId="0" fontId="14" fillId="14" borderId="103" xfId="0" applyFont="1" applyFill="1" applyBorder="1" applyAlignment="1">
      <alignment horizontal="center" vertical="center"/>
    </xf>
    <xf numFmtId="0" fontId="14" fillId="13" borderId="168" xfId="0" applyFont="1" applyFill="1" applyBorder="1" applyAlignment="1">
      <alignment horizontal="center" vertical="center" wrapText="1"/>
    </xf>
    <xf numFmtId="0" fontId="1" fillId="13" borderId="106" xfId="0" applyFont="1" applyFill="1" applyBorder="1" applyAlignment="1">
      <alignment horizontal="center" vertical="center" wrapText="1"/>
    </xf>
    <xf numFmtId="0" fontId="1" fillId="13" borderId="107" xfId="0" applyFont="1" applyFill="1" applyBorder="1" applyAlignment="1">
      <alignment horizontal="center" vertical="center" wrapText="1"/>
    </xf>
    <xf numFmtId="0" fontId="1" fillId="13" borderId="108" xfId="0" applyFont="1" applyFill="1" applyBorder="1" applyAlignment="1">
      <alignment horizontal="center" vertical="center" wrapText="1"/>
    </xf>
    <xf numFmtId="0" fontId="14" fillId="14" borderId="169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20" fillId="14" borderId="114" xfId="0" applyFont="1" applyFill="1" applyBorder="1" applyAlignment="1">
      <alignment horizontal="left" vertical="center"/>
    </xf>
    <xf numFmtId="0" fontId="20" fillId="14" borderId="116" xfId="0" applyFont="1" applyFill="1" applyBorder="1" applyAlignment="1">
      <alignment horizontal="left" vertical="center"/>
    </xf>
    <xf numFmtId="0" fontId="20" fillId="0" borderId="116" xfId="0" applyFont="1" applyBorder="1" applyAlignment="1">
      <alignment horizontal="left"/>
    </xf>
    <xf numFmtId="0" fontId="36" fillId="0" borderId="71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7" fillId="0" borderId="115" xfId="0" applyFont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7" fillId="0" borderId="71" xfId="0" applyFont="1" applyBorder="1"/>
    <xf numFmtId="0" fontId="20" fillId="0" borderId="112" xfId="0" applyFont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20" fillId="0" borderId="137" xfId="0" applyFont="1" applyFill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6" fillId="10" borderId="44" xfId="0" applyFont="1" applyFill="1" applyBorder="1" applyAlignment="1">
      <alignment horizontal="center" vertical="center"/>
    </xf>
    <xf numFmtId="0" fontId="14" fillId="0" borderId="173" xfId="0" applyFont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20" fillId="0" borderId="174" xfId="0" applyFont="1" applyFill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6" fillId="10" borderId="91" xfId="0" applyFont="1" applyFill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 vertical="center"/>
    </xf>
    <xf numFmtId="0" fontId="14" fillId="0" borderId="176" xfId="0" applyFont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77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16" fillId="10" borderId="96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144" xfId="0" applyFont="1" applyFill="1" applyBorder="1" applyAlignment="1">
      <alignment horizontal="center" vertical="center"/>
    </xf>
    <xf numFmtId="0" fontId="1" fillId="12" borderId="145" xfId="0" applyFont="1" applyFill="1" applyBorder="1" applyAlignment="1">
      <alignment horizontal="center" vertical="center"/>
    </xf>
    <xf numFmtId="0" fontId="1" fillId="12" borderId="146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vertical="center" wrapText="1"/>
    </xf>
    <xf numFmtId="0" fontId="1" fillId="0" borderId="96" xfId="0" applyFont="1" applyFill="1" applyBorder="1" applyAlignment="1">
      <alignment vertical="center" wrapText="1"/>
    </xf>
    <xf numFmtId="0" fontId="1" fillId="0" borderId="101" xfId="0" applyFont="1" applyFill="1" applyBorder="1" applyAlignment="1">
      <alignment vertical="center" wrapText="1"/>
    </xf>
    <xf numFmtId="0" fontId="1" fillId="0" borderId="75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vertical="center" wrapText="1"/>
    </xf>
    <xf numFmtId="0" fontId="1" fillId="12" borderId="148" xfId="0" applyFont="1" applyFill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0" fontId="1" fillId="12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149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center" vertical="center"/>
    </xf>
    <xf numFmtId="0" fontId="1" fillId="12" borderId="111" xfId="0" applyFont="1" applyFill="1" applyBorder="1" applyAlignment="1">
      <alignment horizontal="center" vertical="center"/>
    </xf>
    <xf numFmtId="0" fontId="1" fillId="12" borderId="110" xfId="0" applyFont="1" applyFill="1" applyBorder="1" applyAlignment="1">
      <alignment horizontal="center" vertical="center"/>
    </xf>
    <xf numFmtId="0" fontId="1" fillId="20" borderId="104" xfId="0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/>
    </xf>
    <xf numFmtId="0" fontId="1" fillId="20" borderId="44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147" xfId="0" applyFont="1" applyFill="1" applyBorder="1" applyAlignment="1">
      <alignment horizontal="center" vertical="center"/>
    </xf>
    <xf numFmtId="0" fontId="1" fillId="12" borderId="86" xfId="0" applyFont="1" applyFill="1" applyBorder="1" applyAlignment="1">
      <alignment horizontal="center" vertical="center"/>
    </xf>
    <xf numFmtId="0" fontId="1" fillId="12" borderId="85" xfId="0" applyFont="1" applyFill="1" applyBorder="1" applyAlignment="1">
      <alignment horizontal="center" vertical="center"/>
    </xf>
    <xf numFmtId="0" fontId="1" fillId="12" borderId="147" xfId="0" applyFont="1" applyFill="1" applyBorder="1" applyAlignment="1">
      <alignment horizontal="center" vertical="center"/>
    </xf>
    <xf numFmtId="0" fontId="1" fillId="12" borderId="89" xfId="0" applyFont="1" applyFill="1" applyBorder="1" applyAlignment="1">
      <alignment horizontal="center" vertical="center"/>
    </xf>
    <xf numFmtId="0" fontId="1" fillId="12" borderId="101" xfId="0" applyFont="1" applyFill="1" applyBorder="1" applyAlignment="1">
      <alignment horizontal="center" vertical="center"/>
    </xf>
    <xf numFmtId="0" fontId="1" fillId="12" borderId="102" xfId="0" applyFont="1" applyFill="1" applyBorder="1" applyAlignment="1">
      <alignment horizontal="center" vertical="center"/>
    </xf>
    <xf numFmtId="0" fontId="1" fillId="12" borderId="103" xfId="0" applyFont="1" applyFill="1" applyBorder="1" applyAlignment="1">
      <alignment horizontal="center" vertical="center"/>
    </xf>
    <xf numFmtId="0" fontId="1" fillId="12" borderId="8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11" xfId="0" applyFont="1" applyBorder="1"/>
    <xf numFmtId="0" fontId="3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4" xfId="0" applyFont="1" applyBorder="1"/>
    <xf numFmtId="0" fontId="5" fillId="0" borderId="10" xfId="0" applyFont="1" applyBorder="1" applyAlignment="1">
      <alignment horizontal="center" vertical="center" wrapText="1"/>
    </xf>
    <xf numFmtId="0" fontId="3" fillId="0" borderId="50" xfId="0" applyFont="1" applyBorder="1"/>
    <xf numFmtId="0" fontId="3" fillId="0" borderId="24" xfId="0" applyFont="1" applyBorder="1"/>
    <xf numFmtId="0" fontId="1" fillId="0" borderId="159" xfId="0" applyFont="1" applyBorder="1" applyAlignment="1">
      <alignment horizontal="center" vertical="center"/>
    </xf>
    <xf numFmtId="0" fontId="1" fillId="0" borderId="160" xfId="0" applyFont="1" applyBorder="1" applyAlignment="1">
      <alignment horizontal="center" vertical="center"/>
    </xf>
    <xf numFmtId="0" fontId="1" fillId="0" borderId="162" xfId="0" applyFont="1" applyBorder="1" applyAlignment="1">
      <alignment horizontal="center" vertical="center"/>
    </xf>
    <xf numFmtId="0" fontId="1" fillId="0" borderId="159" xfId="0" applyFont="1" applyBorder="1" applyAlignment="1">
      <alignment horizontal="center"/>
    </xf>
    <xf numFmtId="0" fontId="1" fillId="0" borderId="160" xfId="0" applyFont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3" fillId="0" borderId="164" xfId="0" applyFont="1" applyBorder="1"/>
    <xf numFmtId="0" fontId="3" fillId="0" borderId="165" xfId="0" applyFont="1" applyBorder="1"/>
    <xf numFmtId="0" fontId="1" fillId="0" borderId="16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10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3" fillId="0" borderId="49" xfId="0" applyFont="1" applyBorder="1"/>
    <xf numFmtId="0" fontId="1" fillId="0" borderId="112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1" fillId="0" borderId="171" xfId="0" applyFont="1" applyBorder="1" applyAlignment="1">
      <alignment horizontal="center" vertical="center"/>
    </xf>
    <xf numFmtId="0" fontId="1" fillId="0" borderId="172" xfId="0" applyFont="1" applyBorder="1" applyAlignment="1">
      <alignment horizontal="center" vertical="center"/>
    </xf>
    <xf numFmtId="0" fontId="3" fillId="0" borderId="61" xfId="0" applyFont="1" applyBorder="1"/>
    <xf numFmtId="0" fontId="3" fillId="0" borderId="25" xfId="0" applyFont="1" applyBorder="1"/>
    <xf numFmtId="0" fontId="3" fillId="0" borderId="63" xfId="0" applyFont="1" applyBorder="1"/>
    <xf numFmtId="0" fontId="3" fillId="0" borderId="64" xfId="0" applyFont="1" applyBorder="1"/>
    <xf numFmtId="0" fontId="5" fillId="0" borderId="61" xfId="0" applyFont="1" applyBorder="1" applyAlignment="1">
      <alignment horizontal="center" vertical="center"/>
    </xf>
    <xf numFmtId="0" fontId="3" fillId="0" borderId="65" xfId="0" applyFont="1" applyBorder="1"/>
    <xf numFmtId="0" fontId="5" fillId="0" borderId="62" xfId="0" applyFont="1" applyBorder="1" applyAlignment="1">
      <alignment horizontal="center" vertical="center" wrapText="1"/>
    </xf>
    <xf numFmtId="0" fontId="3" fillId="0" borderId="66" xfId="0" applyFont="1" applyBorder="1"/>
    <xf numFmtId="0" fontId="3" fillId="0" borderId="67" xfId="0" applyFont="1" applyBorder="1"/>
    <xf numFmtId="0" fontId="16" fillId="0" borderId="0" xfId="0" applyFont="1" applyAlignment="1">
      <alignment horizontal="center"/>
    </xf>
    <xf numFmtId="0" fontId="25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3" fillId="0" borderId="27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144</xdr:row>
      <xdr:rowOff>114300</xdr:rowOff>
    </xdr:to>
    <xdr:sp macro="" textlink="">
      <xdr:nvSpPr>
        <xdr:cNvPr id="1036" name="Rectangle 12" hidden="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5</xdr:row>
      <xdr:rowOff>142875</xdr:rowOff>
    </xdr:from>
    <xdr:to>
      <xdr:col>7</xdr:col>
      <xdr:colOff>76200</xdr:colOff>
      <xdr:row>150</xdr:row>
      <xdr:rowOff>114300</xdr:rowOff>
    </xdr:to>
    <xdr:sp macro="" textlink="">
      <xdr:nvSpPr>
        <xdr:cNvPr id="2" name="AutoShape 1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41433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" name="Rectangle 12" hidden="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" name="AutoShape 1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" name="AutoShape 1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6" name="AutoShape 1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7" name="AutoShape 1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8" name="AutoShape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9" name="AutoShape 1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0" name="AutoShape 1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1" name="AutoShape 1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2" name="AutoShape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3" name="AutoShap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4" name="AutoShape 1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257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5" name="AutoShape 1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257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6" name="AutoShape 1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257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7" name="AutoShape 1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257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8" name="AutoShape 1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9" name="AutoShape 1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0" name="AutoShape 1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1" name="AutoShape 1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2" name="AutoShape 1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3" name="AutoShape 1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4" name="AutoShape 12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5" name="AutoShape 1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6" name="AutoShape 1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7" name="AutoShape 12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8" name="AutoShape 12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29" name="AutoShape 1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0" name="AutoShape 1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1" name="AutoShape 12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1024" name="AutoShape 12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2" name="AutoShape 1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3" name="AutoShape 1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4" name="AutoShape 1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5" name="AutoShape 12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6" name="AutoShape 1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7" name="AutoShape 12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8" name="AutoShape 12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39" name="AutoShape 1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0" name="AutoShape 1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1" name="AutoShape 12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2" name="AutoShape 12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3" name="AutoShape 1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4" name="AutoShape 1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5" name="AutoShape 1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6" name="AutoShape 1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857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7" name="AutoShape 1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8" name="AutoShape 1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05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49" name="AutoShape 1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0" name="AutoShape 1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1" name="AutoShape 1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2" name="AutoShape 1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05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3" name="AutoShape 1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4" name="AutoShape 12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5" name="AutoShape 12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6" name="AutoShape 12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11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7" name="AutoShape 12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8" name="AutoShape 1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59" name="AutoShape 12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60" name="AutoShape 12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05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61" name="AutoShape 12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62" name="AutoShape 12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114300</xdr:rowOff>
    </xdr:to>
    <xdr:sp macro="" textlink="">
      <xdr:nvSpPr>
        <xdr:cNvPr id="63" name="AutoShape 1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2120" name="Rectangle 72" hidden="1">
          <a:extLst>
            <a:ext uri="{FF2B5EF4-FFF2-40B4-BE49-F238E27FC236}">
              <a16:creationId xmlns="" xmlns:a16="http://schemas.microsoft.com/office/drawing/2014/main" id="{00000000-0008-0000-0100-000048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2" name="AutoShape 7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86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" name="Rectangle 72" hidden="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" name="AutoShape 7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" name="AutoShape 7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6" name="AutoShape 7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7" name="AutoShape 7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8" name="AutoShape 7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9" name="AutoShape 7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0" name="AutoShape 72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1" name="AutoShape 7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2" name="AutoShape 7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3" name="AutoShape 7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4" name="AutoShape 72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88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5" name="AutoShape 72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6" name="AutoShape 7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7" name="AutoShape 7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8" name="AutoShape 72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19" name="AutoShape 72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0" name="AutoShape 72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1" name="AutoShape 72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2" name="AutoShape 72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3" name="AutoShape 7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4" name="AutoShape 72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5" name="AutoShape 72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6" name="AutoShape 72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7" name="AutoShape 72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8" name="AutoShape 72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9" name="AutoShape 72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48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0" name="AutoShape 72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1" name="AutoShape 72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2112" name="AutoShape 72">
          <a:extLst>
            <a:ext uri="{FF2B5EF4-FFF2-40B4-BE49-F238E27FC236}">
              <a16:creationId xmlns="" xmlns:a16="http://schemas.microsoft.com/office/drawing/2014/main" id="{00000000-0008-0000-0100-00004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2" name="AutoShape 72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3" name="AutoShape 7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4" name="AutoShape 72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5" name="AutoShape 72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6" name="AutoShape 72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7" name="AutoShape 72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8" name="AutoShape 72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39" name="AutoShape 72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0" name="AutoShape 72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1" name="AutoShape 72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2" name="AutoShape 72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3" name="AutoShape 7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4" name="AutoShape 72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88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5" name="AutoShape 72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6" name="AutoShape 72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4486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7" name="AutoShape 72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8" name="AutoShape 72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48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49" name="AutoShape 72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0" name="AutoShape 72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1" name="AutoShape 72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2" name="AutoShape 7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88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3" name="AutoShape 7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48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4" name="AutoShape 72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5" name="AutoShape 72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88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6" name="AutoShape 72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16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7" name="AutoShape 72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8" name="AutoShape 72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59" name="AutoShape 72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60" name="AutoShape 72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61" name="AutoShape 72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62" name="AutoShape 72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38</xdr:row>
      <xdr:rowOff>47625</xdr:rowOff>
    </xdr:to>
    <xdr:sp macro="" textlink="">
      <xdr:nvSpPr>
        <xdr:cNvPr id="63" name="AutoShape 7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48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L321"/>
  <sheetViews>
    <sheetView showGridLines="0" tabSelected="1" topLeftCell="A14" zoomScale="90" zoomScaleNormal="90" workbookViewId="0">
      <pane xSplit="17120" ySplit="3440" topLeftCell="AZ114" activePane="bottomLeft"/>
      <selection activeCell="I14" sqref="I1:I1048576"/>
      <selection pane="topRight" activeCell="Q7" sqref="Q7:AM7"/>
      <selection pane="bottomLeft" activeCell="F154" sqref="A115:F154"/>
      <selection pane="bottomRight" activeCell="BB79" sqref="BB79"/>
    </sheetView>
  </sheetViews>
  <sheetFormatPr baseColWidth="10" defaultColWidth="17.26953125" defaultRowHeight="15" customHeight="1" x14ac:dyDescent="0.25"/>
  <cols>
    <col min="1" max="1" width="12.1796875" customWidth="1"/>
    <col min="2" max="2" width="14.7265625" customWidth="1"/>
    <col min="3" max="3" width="50.26953125" customWidth="1"/>
    <col min="4" max="4" width="8" customWidth="1"/>
    <col min="5" max="5" width="11.1796875" customWidth="1"/>
    <col min="6" max="6" width="12.453125" customWidth="1"/>
    <col min="7" max="7" width="7.453125" customWidth="1"/>
    <col min="8" max="8" width="11" customWidth="1"/>
    <col min="9" max="9" width="14.54296875" customWidth="1"/>
    <col min="10" max="10" width="8.26953125" customWidth="1"/>
    <col min="11" max="12" width="8.26953125" style="448" customWidth="1"/>
    <col min="13" max="13" width="8.26953125" customWidth="1"/>
    <col min="14" max="16" width="8.26953125" style="448" customWidth="1"/>
    <col min="17" max="20" width="8.26953125" customWidth="1"/>
    <col min="21" max="21" width="8.7265625" customWidth="1"/>
    <col min="22" max="59" width="8.26953125" customWidth="1"/>
    <col min="60" max="60" width="7.1796875" customWidth="1"/>
    <col min="61" max="119" width="8.26953125" customWidth="1"/>
    <col min="120" max="126" width="11.453125" customWidth="1"/>
    <col min="127" max="127" width="13.54296875" customWidth="1"/>
    <col min="128" max="142" width="11.453125" customWidth="1"/>
  </cols>
  <sheetData>
    <row r="1" spans="1:142" ht="15.75" customHeight="1" x14ac:dyDescent="0.35">
      <c r="A1" s="1" t="s">
        <v>0</v>
      </c>
      <c r="B1" s="1"/>
      <c r="C1" s="1"/>
      <c r="D1" s="2"/>
      <c r="E1" s="2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5"/>
      <c r="DC1" s="4"/>
      <c r="DD1" s="4"/>
      <c r="DE1" s="4"/>
      <c r="DF1" s="4"/>
      <c r="DG1" s="5"/>
      <c r="DH1" s="5"/>
      <c r="DI1" s="4"/>
      <c r="DJ1" s="4"/>
      <c r="DK1" s="4"/>
      <c r="DL1" s="755"/>
      <c r="DM1" s="5"/>
      <c r="DN1" s="5"/>
      <c r="DO1" s="75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ht="15.75" customHeight="1" x14ac:dyDescent="0.35">
      <c r="A2" s="1" t="s">
        <v>1</v>
      </c>
      <c r="B2" s="1"/>
      <c r="C2" s="1"/>
      <c r="D2" s="2"/>
      <c r="E2" s="2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5"/>
      <c r="DC2" s="4"/>
      <c r="DD2" s="4"/>
      <c r="DE2" s="4"/>
      <c r="DF2" s="4"/>
      <c r="DG2" s="5"/>
      <c r="DH2" s="5"/>
      <c r="DI2" s="4"/>
      <c r="DJ2" s="4"/>
      <c r="DK2" s="4"/>
      <c r="DL2" s="756"/>
      <c r="DM2" s="5"/>
      <c r="DN2" s="5"/>
      <c r="DO2" s="756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ht="15.75" customHeight="1" x14ac:dyDescent="0.35">
      <c r="A3" s="3"/>
      <c r="B3" s="5"/>
      <c r="C3" s="5"/>
      <c r="D3" s="7"/>
      <c r="E3" s="7"/>
      <c r="F3" s="8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5"/>
      <c r="DC3" s="4"/>
      <c r="DD3" s="4"/>
      <c r="DE3" s="4"/>
      <c r="DF3" s="4"/>
      <c r="DG3" s="5"/>
      <c r="DH3" s="5"/>
      <c r="DI3" s="4"/>
      <c r="DJ3" s="4"/>
      <c r="DK3" s="4"/>
      <c r="DL3" s="756"/>
      <c r="DM3" s="5"/>
      <c r="DN3" s="5"/>
      <c r="DO3" s="756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15.75" customHeight="1" x14ac:dyDescent="0.35">
      <c r="A4" s="1" t="s">
        <v>175</v>
      </c>
      <c r="B4" s="1"/>
      <c r="C4" s="1"/>
      <c r="D4" s="2"/>
      <c r="E4" s="2"/>
      <c r="F4" s="1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5"/>
      <c r="DC4" s="4"/>
      <c r="DD4" s="4"/>
      <c r="DE4" s="4"/>
      <c r="DF4" s="4"/>
      <c r="DG4" s="5"/>
      <c r="DH4" s="5"/>
      <c r="DI4" s="4"/>
      <c r="DJ4" s="4"/>
      <c r="DK4" s="4"/>
      <c r="DL4" s="756"/>
      <c r="DM4" s="5"/>
      <c r="DN4" s="5"/>
      <c r="DO4" s="756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15.75" customHeight="1" x14ac:dyDescent="0.35">
      <c r="A5" s="10"/>
      <c r="B5" s="5"/>
      <c r="C5" s="5"/>
      <c r="D5" s="11"/>
      <c r="E5" s="593"/>
      <c r="F5" s="5"/>
      <c r="G5" s="11"/>
      <c r="H5" s="11"/>
      <c r="I5" s="5"/>
      <c r="J5" s="5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2"/>
      <c r="AR5" s="2"/>
      <c r="AS5" s="2"/>
      <c r="AT5" s="2"/>
      <c r="AU5" s="2"/>
      <c r="AV5" s="2"/>
      <c r="AW5" s="2"/>
      <c r="AX5" s="2"/>
      <c r="AY5" s="4"/>
      <c r="AZ5" s="4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756"/>
      <c r="DM5" s="5"/>
      <c r="DN5" s="5"/>
      <c r="DO5" s="756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16.5" customHeight="1" thickBot="1" x14ac:dyDescent="0.4">
      <c r="A6" s="12"/>
      <c r="B6" s="12"/>
      <c r="C6" s="10"/>
      <c r="D6" s="3"/>
      <c r="E6" s="594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  <c r="BA6" s="5"/>
      <c r="BB6" s="5"/>
      <c r="BC6" s="5"/>
      <c r="BD6" s="5"/>
      <c r="BE6" s="5"/>
      <c r="BF6" s="757"/>
      <c r="BG6" s="756"/>
      <c r="BH6" s="756"/>
      <c r="BI6" s="75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756"/>
      <c r="DM6" s="5"/>
      <c r="DN6" s="5"/>
      <c r="DO6" s="756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16.5" customHeight="1" thickBot="1" x14ac:dyDescent="0.4">
      <c r="A7" s="758" t="s">
        <v>2</v>
      </c>
      <c r="B7" s="759"/>
      <c r="C7" s="759"/>
      <c r="D7" s="759"/>
      <c r="E7" s="759"/>
      <c r="F7" s="759"/>
      <c r="G7" s="759"/>
      <c r="H7" s="759"/>
      <c r="I7" s="759"/>
      <c r="J7" s="768" t="s">
        <v>3</v>
      </c>
      <c r="K7" s="769"/>
      <c r="L7" s="769"/>
      <c r="M7" s="769"/>
      <c r="N7" s="769"/>
      <c r="O7" s="770"/>
      <c r="P7" s="768" t="s">
        <v>196</v>
      </c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70"/>
      <c r="AM7" s="771" t="s">
        <v>197</v>
      </c>
      <c r="AN7" s="772"/>
      <c r="AO7" s="772"/>
      <c r="AP7" s="772"/>
      <c r="AQ7" s="772"/>
      <c r="AR7" s="772"/>
      <c r="AS7" s="772"/>
      <c r="AT7" s="772"/>
      <c r="AU7" s="772"/>
      <c r="AV7" s="772"/>
      <c r="AW7" s="772"/>
      <c r="AX7" s="772"/>
      <c r="AY7" s="772"/>
      <c r="AZ7" s="772"/>
      <c r="BA7" s="772"/>
      <c r="BB7" s="772"/>
      <c r="BC7" s="772"/>
      <c r="BD7" s="772"/>
      <c r="BE7" s="772"/>
      <c r="BF7" s="772"/>
      <c r="BG7" s="773"/>
      <c r="BH7" s="771" t="s">
        <v>198</v>
      </c>
      <c r="BI7" s="772"/>
      <c r="BJ7" s="772"/>
      <c r="BK7" s="772"/>
      <c r="BL7" s="772"/>
      <c r="BM7" s="772"/>
      <c r="BN7" s="772"/>
      <c r="BO7" s="772"/>
      <c r="BP7" s="772"/>
      <c r="BQ7" s="772"/>
      <c r="BR7" s="772"/>
      <c r="BS7" s="772"/>
      <c r="BT7" s="772"/>
      <c r="BU7" s="772"/>
      <c r="BV7" s="772"/>
      <c r="BW7" s="772"/>
      <c r="BX7" s="772"/>
      <c r="BY7" s="772"/>
      <c r="BZ7" s="772"/>
      <c r="CA7" s="772"/>
      <c r="CB7" s="772"/>
      <c r="CC7" s="773"/>
      <c r="CD7" s="771" t="s">
        <v>199</v>
      </c>
      <c r="CE7" s="772"/>
      <c r="CF7" s="772"/>
      <c r="CG7" s="772"/>
      <c r="CH7" s="772"/>
      <c r="CI7" s="772"/>
      <c r="CJ7" s="772"/>
      <c r="CK7" s="772"/>
      <c r="CL7" s="772"/>
      <c r="CM7" s="772"/>
      <c r="CN7" s="772"/>
      <c r="CO7" s="772"/>
      <c r="CP7" s="772"/>
      <c r="CQ7" s="772"/>
      <c r="CR7" s="772"/>
      <c r="CS7" s="772"/>
      <c r="CT7" s="772"/>
      <c r="CU7" s="772"/>
      <c r="CV7" s="772"/>
      <c r="CW7" s="772"/>
      <c r="CX7" s="772"/>
      <c r="CY7" s="773"/>
      <c r="CZ7" s="771" t="s">
        <v>200</v>
      </c>
      <c r="DA7" s="772"/>
      <c r="DB7" s="772"/>
      <c r="DC7" s="772"/>
      <c r="DD7" s="772"/>
      <c r="DE7" s="772"/>
      <c r="DF7" s="772"/>
      <c r="DG7" s="772"/>
      <c r="DH7" s="772"/>
      <c r="DI7" s="772"/>
      <c r="DJ7" s="772"/>
      <c r="DK7" s="772"/>
      <c r="DL7" s="772"/>
      <c r="DM7" s="772"/>
      <c r="DN7" s="772"/>
      <c r="DO7" s="777"/>
      <c r="DP7" s="774" t="s">
        <v>4</v>
      </c>
      <c r="DQ7" s="765" t="s">
        <v>5</v>
      </c>
      <c r="DR7" s="762" t="s">
        <v>6</v>
      </c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:142" ht="16.5" customHeight="1" thickBot="1" x14ac:dyDescent="0.4">
      <c r="A8" s="760"/>
      <c r="B8" s="761"/>
      <c r="C8" s="761"/>
      <c r="D8" s="761"/>
      <c r="E8" s="761"/>
      <c r="F8" s="761"/>
      <c r="G8" s="761"/>
      <c r="H8" s="761"/>
      <c r="I8" s="761"/>
      <c r="J8" s="534" t="s">
        <v>7</v>
      </c>
      <c r="K8" s="535" t="s">
        <v>8</v>
      </c>
      <c r="L8" s="536" t="s">
        <v>9</v>
      </c>
      <c r="M8" s="537" t="s">
        <v>10</v>
      </c>
      <c r="N8" s="550" t="s">
        <v>11</v>
      </c>
      <c r="O8" s="551" t="s">
        <v>7</v>
      </c>
      <c r="P8" s="553" t="s">
        <v>8</v>
      </c>
      <c r="Q8" s="536" t="s">
        <v>9</v>
      </c>
      <c r="R8" s="537" t="s">
        <v>10</v>
      </c>
      <c r="S8" s="550" t="s">
        <v>11</v>
      </c>
      <c r="T8" s="554" t="s">
        <v>7</v>
      </c>
      <c r="U8" s="535" t="s">
        <v>8</v>
      </c>
      <c r="V8" s="536" t="s">
        <v>9</v>
      </c>
      <c r="W8" s="537" t="s">
        <v>10</v>
      </c>
      <c r="X8" s="550" t="s">
        <v>11</v>
      </c>
      <c r="Y8" s="555" t="s">
        <v>7</v>
      </c>
      <c r="Z8" s="535" t="s">
        <v>8</v>
      </c>
      <c r="AA8" s="536" t="s">
        <v>9</v>
      </c>
      <c r="AB8" s="537" t="s">
        <v>10</v>
      </c>
      <c r="AC8" s="550" t="s">
        <v>11</v>
      </c>
      <c r="AD8" s="554" t="s">
        <v>7</v>
      </c>
      <c r="AE8" s="535" t="s">
        <v>8</v>
      </c>
      <c r="AF8" s="536" t="s">
        <v>9</v>
      </c>
      <c r="AG8" s="537" t="s">
        <v>10</v>
      </c>
      <c r="AH8" s="550" t="s">
        <v>11</v>
      </c>
      <c r="AI8" s="555" t="s">
        <v>7</v>
      </c>
      <c r="AJ8" s="535" t="s">
        <v>8</v>
      </c>
      <c r="AK8" s="536" t="s">
        <v>9</v>
      </c>
      <c r="AL8" s="556" t="s">
        <v>10</v>
      </c>
      <c r="AM8" s="559" t="s">
        <v>11</v>
      </c>
      <c r="AN8" s="555" t="s">
        <v>7</v>
      </c>
      <c r="AO8" s="535" t="s">
        <v>8</v>
      </c>
      <c r="AP8" s="536" t="s">
        <v>9</v>
      </c>
      <c r="AQ8" s="537" t="s">
        <v>10</v>
      </c>
      <c r="AR8" s="550" t="s">
        <v>11</v>
      </c>
      <c r="AS8" s="555" t="s">
        <v>7</v>
      </c>
      <c r="AT8" s="535" t="s">
        <v>8</v>
      </c>
      <c r="AU8" s="536" t="s">
        <v>9</v>
      </c>
      <c r="AV8" s="537" t="s">
        <v>10</v>
      </c>
      <c r="AW8" s="550" t="s">
        <v>11</v>
      </c>
      <c r="AX8" s="560" t="s">
        <v>7</v>
      </c>
      <c r="AY8" s="535" t="s">
        <v>8</v>
      </c>
      <c r="AZ8" s="536" t="s">
        <v>9</v>
      </c>
      <c r="BA8" s="537" t="s">
        <v>10</v>
      </c>
      <c r="BB8" s="550" t="s">
        <v>11</v>
      </c>
      <c r="BC8" s="555" t="s">
        <v>7</v>
      </c>
      <c r="BD8" s="535" t="s">
        <v>8</v>
      </c>
      <c r="BE8" s="536" t="s">
        <v>9</v>
      </c>
      <c r="BF8" s="537" t="s">
        <v>10</v>
      </c>
      <c r="BG8" s="561" t="s">
        <v>11</v>
      </c>
      <c r="BH8" s="534" t="s">
        <v>7</v>
      </c>
      <c r="BI8" s="535" t="s">
        <v>8</v>
      </c>
      <c r="BJ8" s="536" t="s">
        <v>9</v>
      </c>
      <c r="BK8" s="537" t="s">
        <v>10</v>
      </c>
      <c r="BL8" s="550" t="s">
        <v>11</v>
      </c>
      <c r="BM8" s="555" t="s">
        <v>7</v>
      </c>
      <c r="BN8" s="535" t="s">
        <v>8</v>
      </c>
      <c r="BO8" s="536" t="s">
        <v>9</v>
      </c>
      <c r="BP8" s="537" t="s">
        <v>10</v>
      </c>
      <c r="BQ8" s="550" t="s">
        <v>11</v>
      </c>
      <c r="BR8" s="554" t="s">
        <v>7</v>
      </c>
      <c r="BS8" s="535" t="s">
        <v>8</v>
      </c>
      <c r="BT8" s="536" t="s">
        <v>9</v>
      </c>
      <c r="BU8" s="537" t="s">
        <v>10</v>
      </c>
      <c r="BV8" s="550" t="s">
        <v>11</v>
      </c>
      <c r="BW8" s="555" t="s">
        <v>7</v>
      </c>
      <c r="BX8" s="535" t="s">
        <v>8</v>
      </c>
      <c r="BY8" s="536" t="s">
        <v>9</v>
      </c>
      <c r="BZ8" s="537" t="s">
        <v>10</v>
      </c>
      <c r="CA8" s="550" t="s">
        <v>11</v>
      </c>
      <c r="CB8" s="555" t="s">
        <v>7</v>
      </c>
      <c r="CC8" s="562" t="s">
        <v>8</v>
      </c>
      <c r="CD8" s="563" t="s">
        <v>9</v>
      </c>
      <c r="CE8" s="537" t="s">
        <v>10</v>
      </c>
      <c r="CF8" s="550" t="s">
        <v>11</v>
      </c>
      <c r="CG8" s="554" t="s">
        <v>7</v>
      </c>
      <c r="CH8" s="535" t="s">
        <v>8</v>
      </c>
      <c r="CI8" s="536" t="s">
        <v>9</v>
      </c>
      <c r="CJ8" s="537" t="s">
        <v>10</v>
      </c>
      <c r="CK8" s="550" t="s">
        <v>11</v>
      </c>
      <c r="CL8" s="554" t="s">
        <v>7</v>
      </c>
      <c r="CM8" s="535" t="s">
        <v>8</v>
      </c>
      <c r="CN8" s="536" t="s">
        <v>9</v>
      </c>
      <c r="CO8" s="537" t="s">
        <v>10</v>
      </c>
      <c r="CP8" s="550" t="s">
        <v>11</v>
      </c>
      <c r="CQ8" s="555" t="s">
        <v>7</v>
      </c>
      <c r="CR8" s="535" t="s">
        <v>8</v>
      </c>
      <c r="CS8" s="536" t="s">
        <v>9</v>
      </c>
      <c r="CT8" s="537" t="s">
        <v>10</v>
      </c>
      <c r="CU8" s="550" t="s">
        <v>11</v>
      </c>
      <c r="CV8" s="560" t="s">
        <v>7</v>
      </c>
      <c r="CW8" s="535" t="s">
        <v>8</v>
      </c>
      <c r="CX8" s="536" t="s">
        <v>9</v>
      </c>
      <c r="CY8" s="556" t="s">
        <v>10</v>
      </c>
      <c r="CZ8" s="559" t="s">
        <v>11</v>
      </c>
      <c r="DA8" s="555" t="s">
        <v>7</v>
      </c>
      <c r="DB8" s="535" t="s">
        <v>8</v>
      </c>
      <c r="DC8" s="536" t="s">
        <v>9</v>
      </c>
      <c r="DD8" s="537" t="s">
        <v>10</v>
      </c>
      <c r="DE8" s="564" t="s">
        <v>11</v>
      </c>
      <c r="DF8" s="555" t="s">
        <v>7</v>
      </c>
      <c r="DG8" s="535" t="s">
        <v>8</v>
      </c>
      <c r="DH8" s="536" t="s">
        <v>9</v>
      </c>
      <c r="DI8" s="537" t="s">
        <v>10</v>
      </c>
      <c r="DJ8" s="550" t="s">
        <v>11</v>
      </c>
      <c r="DK8" s="560" t="s">
        <v>7</v>
      </c>
      <c r="DL8" s="535" t="s">
        <v>8</v>
      </c>
      <c r="DM8" s="536" t="s">
        <v>9</v>
      </c>
      <c r="DN8" s="537" t="s">
        <v>10</v>
      </c>
      <c r="DO8" s="538" t="s">
        <v>11</v>
      </c>
      <c r="DP8" s="775"/>
      <c r="DQ8" s="766"/>
      <c r="DR8" s="763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ht="32.25" customHeight="1" thickBot="1" x14ac:dyDescent="0.4">
      <c r="A9" s="14" t="s">
        <v>12</v>
      </c>
      <c r="B9" s="14" t="s">
        <v>13</v>
      </c>
      <c r="C9" s="14" t="s">
        <v>14</v>
      </c>
      <c r="D9" s="15" t="s">
        <v>15</v>
      </c>
      <c r="E9" s="16" t="s">
        <v>16</v>
      </c>
      <c r="F9" s="16" t="s">
        <v>17</v>
      </c>
      <c r="G9" s="16" t="s">
        <v>18</v>
      </c>
      <c r="H9" s="15" t="s">
        <v>19</v>
      </c>
      <c r="I9" s="17" t="s">
        <v>20</v>
      </c>
      <c r="J9" s="294">
        <v>24</v>
      </c>
      <c r="K9" s="288">
        <f t="shared" ref="K9" si="0">+J9+1</f>
        <v>25</v>
      </c>
      <c r="L9" s="289">
        <f t="shared" ref="L9" si="1">+K9+1</f>
        <v>26</v>
      </c>
      <c r="M9" s="285">
        <f t="shared" ref="M9" si="2">+L9+1</f>
        <v>27</v>
      </c>
      <c r="N9" s="286">
        <f t="shared" ref="N9" si="3">+M9+1</f>
        <v>28</v>
      </c>
      <c r="O9" s="300">
        <f>+N9+3</f>
        <v>31</v>
      </c>
      <c r="P9" s="552">
        <v>1</v>
      </c>
      <c r="Q9" s="289">
        <f t="shared" ref="Q9" si="4">+P9+1</f>
        <v>2</v>
      </c>
      <c r="R9" s="285">
        <f t="shared" ref="R9" si="5">+Q9+1</f>
        <v>3</v>
      </c>
      <c r="S9" s="286">
        <f t="shared" ref="S9" si="6">+R9+1</f>
        <v>4</v>
      </c>
      <c r="T9" s="291">
        <f>+S9+3</f>
        <v>7</v>
      </c>
      <c r="U9" s="288">
        <f t="shared" ref="U9:X9" si="7">+T9+1</f>
        <v>8</v>
      </c>
      <c r="V9" s="289">
        <f t="shared" si="7"/>
        <v>9</v>
      </c>
      <c r="W9" s="285">
        <f t="shared" si="7"/>
        <v>10</v>
      </c>
      <c r="X9" s="286">
        <f t="shared" si="7"/>
        <v>11</v>
      </c>
      <c r="Y9" s="287">
        <f>+X9+3</f>
        <v>14</v>
      </c>
      <c r="Z9" s="288">
        <f>+X9+4</f>
        <v>15</v>
      </c>
      <c r="AA9" s="289">
        <f t="shared" ref="AA9:AC9" si="8">+Z9+1</f>
        <v>16</v>
      </c>
      <c r="AB9" s="285">
        <f t="shared" si="8"/>
        <v>17</v>
      </c>
      <c r="AC9" s="286">
        <f t="shared" si="8"/>
        <v>18</v>
      </c>
      <c r="AD9" s="291">
        <f>+AC9+3</f>
        <v>21</v>
      </c>
      <c r="AE9" s="288">
        <f>+AC9+4</f>
        <v>22</v>
      </c>
      <c r="AF9" s="289">
        <f t="shared" ref="AF9:AH9" si="9">+AE9+1</f>
        <v>23</v>
      </c>
      <c r="AG9" s="285">
        <f t="shared" si="9"/>
        <v>24</v>
      </c>
      <c r="AH9" s="286">
        <f t="shared" si="9"/>
        <v>25</v>
      </c>
      <c r="AI9" s="287">
        <f>+AH9+3</f>
        <v>28</v>
      </c>
      <c r="AJ9" s="288">
        <f>+AH9+4</f>
        <v>29</v>
      </c>
      <c r="AK9" s="289">
        <f>+AJ9+1</f>
        <v>30</v>
      </c>
      <c r="AL9" s="557">
        <f t="shared" ref="AL9" si="10">+AK9+1</f>
        <v>31</v>
      </c>
      <c r="AM9" s="558">
        <v>1</v>
      </c>
      <c r="AN9" s="287">
        <f>+AM9+3</f>
        <v>4</v>
      </c>
      <c r="AO9" s="288">
        <f>+AM9+4</f>
        <v>5</v>
      </c>
      <c r="AP9" s="289">
        <f>+AO9+1</f>
        <v>6</v>
      </c>
      <c r="AQ9" s="285">
        <f t="shared" ref="AQ9" si="11">+AP9+1</f>
        <v>7</v>
      </c>
      <c r="AR9" s="286">
        <f t="shared" ref="AR9" si="12">+AQ9+1</f>
        <v>8</v>
      </c>
      <c r="AS9" s="287">
        <f>+AR9+3</f>
        <v>11</v>
      </c>
      <c r="AT9" s="288">
        <f>+AR9+4</f>
        <v>12</v>
      </c>
      <c r="AU9" s="289">
        <f t="shared" ref="AU9:AW9" si="13">+AT9+1</f>
        <v>13</v>
      </c>
      <c r="AV9" s="285">
        <f t="shared" si="13"/>
        <v>14</v>
      </c>
      <c r="AW9" s="286">
        <f t="shared" si="13"/>
        <v>15</v>
      </c>
      <c r="AX9" s="301">
        <f>+AW9+3</f>
        <v>18</v>
      </c>
      <c r="AY9" s="288">
        <f>+AW9+4</f>
        <v>19</v>
      </c>
      <c r="AZ9" s="289">
        <f t="shared" ref="AZ9:BB9" si="14">+AY9+1</f>
        <v>20</v>
      </c>
      <c r="BA9" s="285">
        <f t="shared" si="14"/>
        <v>21</v>
      </c>
      <c r="BB9" s="286">
        <f t="shared" si="14"/>
        <v>22</v>
      </c>
      <c r="BC9" s="287">
        <f>+BB9+3</f>
        <v>25</v>
      </c>
      <c r="BD9" s="288">
        <f>+BB9+4</f>
        <v>26</v>
      </c>
      <c r="BE9" s="289">
        <f t="shared" ref="BE9:BG9" si="15">+BD9+1</f>
        <v>27</v>
      </c>
      <c r="BF9" s="285">
        <f t="shared" si="15"/>
        <v>28</v>
      </c>
      <c r="BG9" s="293">
        <f t="shared" si="15"/>
        <v>29</v>
      </c>
      <c r="BH9" s="294">
        <v>2</v>
      </c>
      <c r="BI9" s="288">
        <f>+BH9+1</f>
        <v>3</v>
      </c>
      <c r="BJ9" s="289">
        <f t="shared" ref="BJ9" si="16">+BI9+1</f>
        <v>4</v>
      </c>
      <c r="BK9" s="285">
        <f t="shared" ref="BK9" si="17">+BJ9+1</f>
        <v>5</v>
      </c>
      <c r="BL9" s="286">
        <f t="shared" ref="BL9" si="18">+BK9+1</f>
        <v>6</v>
      </c>
      <c r="BM9" s="287">
        <f>+BL9+3</f>
        <v>9</v>
      </c>
      <c r="BN9" s="288">
        <f>+BL9+4</f>
        <v>10</v>
      </c>
      <c r="BO9" s="289">
        <f t="shared" ref="BO9" si="19">+BN9+1</f>
        <v>11</v>
      </c>
      <c r="BP9" s="285">
        <f t="shared" ref="BP9" si="20">+BO9+1</f>
        <v>12</v>
      </c>
      <c r="BQ9" s="286">
        <f t="shared" ref="BQ9" si="21">+BP9+1</f>
        <v>13</v>
      </c>
      <c r="BR9" s="291">
        <f>+BQ9+3</f>
        <v>16</v>
      </c>
      <c r="BS9" s="288">
        <f>+BQ9+4</f>
        <v>17</v>
      </c>
      <c r="BT9" s="289">
        <f t="shared" ref="BT9:BV9" si="22">+BS9+1</f>
        <v>18</v>
      </c>
      <c r="BU9" s="285">
        <f t="shared" si="22"/>
        <v>19</v>
      </c>
      <c r="BV9" s="286">
        <f t="shared" si="22"/>
        <v>20</v>
      </c>
      <c r="BW9" s="287">
        <f>+BV9+3</f>
        <v>23</v>
      </c>
      <c r="BX9" s="288">
        <f>+BV9+4</f>
        <v>24</v>
      </c>
      <c r="BY9" s="289">
        <f t="shared" ref="BY9:CA9" si="23">+BX9+1</f>
        <v>25</v>
      </c>
      <c r="BZ9" s="285">
        <f t="shared" si="23"/>
        <v>26</v>
      </c>
      <c r="CA9" s="286">
        <f t="shared" si="23"/>
        <v>27</v>
      </c>
      <c r="CB9" s="287">
        <f>+CA9+3</f>
        <v>30</v>
      </c>
      <c r="CC9" s="290">
        <f>+CA9+4</f>
        <v>31</v>
      </c>
      <c r="CD9" s="284">
        <v>1</v>
      </c>
      <c r="CE9" s="285">
        <f t="shared" ref="CE9" si="24">+CD9+1</f>
        <v>2</v>
      </c>
      <c r="CF9" s="286">
        <f t="shared" ref="CF9" si="25">+CE9+1</f>
        <v>3</v>
      </c>
      <c r="CG9" s="291">
        <f>+CF9+3</f>
        <v>6</v>
      </c>
      <c r="CH9" s="288">
        <f>+CF9+4</f>
        <v>7</v>
      </c>
      <c r="CI9" s="289">
        <f t="shared" ref="CI9" si="26">+CH9+1</f>
        <v>8</v>
      </c>
      <c r="CJ9" s="285">
        <f t="shared" ref="CJ9" si="27">+CI9+1</f>
        <v>9</v>
      </c>
      <c r="CK9" s="286">
        <f t="shared" ref="CK9" si="28">+CJ9+1</f>
        <v>10</v>
      </c>
      <c r="CL9" s="291">
        <f>+CK9+3</f>
        <v>13</v>
      </c>
      <c r="CM9" s="288">
        <f>+CK9+4</f>
        <v>14</v>
      </c>
      <c r="CN9" s="289">
        <f t="shared" ref="CN9:CP9" si="29">+CM9+1</f>
        <v>15</v>
      </c>
      <c r="CO9" s="285">
        <f t="shared" si="29"/>
        <v>16</v>
      </c>
      <c r="CP9" s="286">
        <f t="shared" si="29"/>
        <v>17</v>
      </c>
      <c r="CQ9" s="287">
        <f>+CP9+3</f>
        <v>20</v>
      </c>
      <c r="CR9" s="288">
        <f>+CP9+4</f>
        <v>21</v>
      </c>
      <c r="CS9" s="289">
        <f t="shared" ref="CS9:CU9" si="30">+CR9+1</f>
        <v>22</v>
      </c>
      <c r="CT9" s="285">
        <f t="shared" si="30"/>
        <v>23</v>
      </c>
      <c r="CU9" s="286">
        <f t="shared" si="30"/>
        <v>24</v>
      </c>
      <c r="CV9" s="287">
        <f>+CU9+3</f>
        <v>27</v>
      </c>
      <c r="CW9" s="288">
        <f>+CU9+4</f>
        <v>28</v>
      </c>
      <c r="CX9" s="289">
        <f t="shared" ref="CX9" si="31">+CW9+1</f>
        <v>29</v>
      </c>
      <c r="CY9" s="557">
        <f t="shared" ref="CY9" si="32">+CX9+1</f>
        <v>30</v>
      </c>
      <c r="CZ9" s="558">
        <v>1</v>
      </c>
      <c r="DA9" s="287">
        <f>+CZ9+3</f>
        <v>4</v>
      </c>
      <c r="DB9" s="288">
        <f>+CZ9+4</f>
        <v>5</v>
      </c>
      <c r="DC9" s="289">
        <f t="shared" ref="DC9" si="33">+DB9+1</f>
        <v>6</v>
      </c>
      <c r="DD9" s="285">
        <f t="shared" ref="DD9" si="34">+DC9+1</f>
        <v>7</v>
      </c>
      <c r="DE9" s="295">
        <f t="shared" ref="DE9" si="35">+DD9+1</f>
        <v>8</v>
      </c>
      <c r="DF9" s="287">
        <f>+DE9+3</f>
        <v>11</v>
      </c>
      <c r="DG9" s="288">
        <f>+DE9+4</f>
        <v>12</v>
      </c>
      <c r="DH9" s="289">
        <f t="shared" ref="DH9:DJ9" si="36">+DG9+1</f>
        <v>13</v>
      </c>
      <c r="DI9" s="285">
        <f t="shared" si="36"/>
        <v>14</v>
      </c>
      <c r="DJ9" s="286">
        <f t="shared" si="36"/>
        <v>15</v>
      </c>
      <c r="DK9" s="301">
        <f>+DJ9+3</f>
        <v>18</v>
      </c>
      <c r="DL9" s="288">
        <f>+DJ9+4</f>
        <v>19</v>
      </c>
      <c r="DM9" s="289">
        <f t="shared" ref="DM9:DO9" si="37">+DL9+1</f>
        <v>20</v>
      </c>
      <c r="DN9" s="285">
        <f t="shared" si="37"/>
        <v>21</v>
      </c>
      <c r="DO9" s="292">
        <f t="shared" si="37"/>
        <v>22</v>
      </c>
      <c r="DP9" s="776"/>
      <c r="DQ9" s="767"/>
      <c r="DR9" s="76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ht="15.75" customHeight="1" thickBot="1" x14ac:dyDescent="0.4">
      <c r="A10" s="5"/>
      <c r="B10" s="5"/>
      <c r="C10" s="5"/>
      <c r="D10" s="11"/>
      <c r="E10" s="11"/>
      <c r="F10" s="5"/>
      <c r="G10" s="11"/>
      <c r="H10" s="11"/>
      <c r="I10" s="5"/>
      <c r="J10" s="5"/>
      <c r="K10" s="5"/>
      <c r="L10" s="5"/>
      <c r="M10" s="5"/>
      <c r="N10" s="5"/>
      <c r="O10" s="5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39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ht="16.5" customHeight="1" thickBot="1" x14ac:dyDescent="0.4">
      <c r="A11" s="18" t="s">
        <v>176</v>
      </c>
      <c r="B11" s="19"/>
      <c r="C11" s="19"/>
      <c r="D11" s="20"/>
      <c r="E11" s="20"/>
      <c r="F11" s="19"/>
      <c r="G11" s="20"/>
      <c r="H11" s="20"/>
      <c r="I11" s="19"/>
      <c r="J11" s="768" t="s">
        <v>3</v>
      </c>
      <c r="K11" s="769"/>
      <c r="L11" s="769"/>
      <c r="M11" s="769"/>
      <c r="N11" s="769"/>
      <c r="O11" s="770"/>
      <c r="P11" s="768" t="s">
        <v>196</v>
      </c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69"/>
      <c r="AI11" s="769"/>
      <c r="AJ11" s="769"/>
      <c r="AK11" s="769"/>
      <c r="AL11" s="770"/>
      <c r="AM11" s="771" t="s">
        <v>197</v>
      </c>
      <c r="AN11" s="772"/>
      <c r="AO11" s="772"/>
      <c r="AP11" s="772"/>
      <c r="AQ11" s="772"/>
      <c r="AR11" s="772"/>
      <c r="AS11" s="772"/>
      <c r="AT11" s="772"/>
      <c r="AU11" s="772"/>
      <c r="AV11" s="772"/>
      <c r="AW11" s="772"/>
      <c r="AX11" s="772"/>
      <c r="AY11" s="772"/>
      <c r="AZ11" s="772"/>
      <c r="BA11" s="772"/>
      <c r="BB11" s="772"/>
      <c r="BC11" s="772"/>
      <c r="BD11" s="772"/>
      <c r="BE11" s="772"/>
      <c r="BF11" s="772"/>
      <c r="BG11" s="773"/>
      <c r="BH11" s="771" t="s">
        <v>198</v>
      </c>
      <c r="BI11" s="772"/>
      <c r="BJ11" s="772"/>
      <c r="BK11" s="772"/>
      <c r="BL11" s="772"/>
      <c r="BM11" s="772"/>
      <c r="BN11" s="772"/>
      <c r="BO11" s="772"/>
      <c r="BP11" s="772"/>
      <c r="BQ11" s="772"/>
      <c r="BR11" s="772"/>
      <c r="BS11" s="772"/>
      <c r="BT11" s="772"/>
      <c r="BU11" s="772"/>
      <c r="BV11" s="772"/>
      <c r="BW11" s="772"/>
      <c r="BX11" s="772"/>
      <c r="BY11" s="772"/>
      <c r="BZ11" s="772"/>
      <c r="CA11" s="772"/>
      <c r="CB11" s="772"/>
      <c r="CC11" s="773"/>
      <c r="CD11" s="771" t="s">
        <v>199</v>
      </c>
      <c r="CE11" s="772"/>
      <c r="CF11" s="772"/>
      <c r="CG11" s="772"/>
      <c r="CH11" s="772"/>
      <c r="CI11" s="772"/>
      <c r="CJ11" s="772"/>
      <c r="CK11" s="772"/>
      <c r="CL11" s="772"/>
      <c r="CM11" s="772"/>
      <c r="CN11" s="772"/>
      <c r="CO11" s="772"/>
      <c r="CP11" s="772"/>
      <c r="CQ11" s="772"/>
      <c r="CR11" s="772"/>
      <c r="CS11" s="772"/>
      <c r="CT11" s="772"/>
      <c r="CU11" s="772"/>
      <c r="CV11" s="772"/>
      <c r="CW11" s="772"/>
      <c r="CX11" s="772"/>
      <c r="CY11" s="773"/>
      <c r="CZ11" s="771" t="s">
        <v>200</v>
      </c>
      <c r="DA11" s="772"/>
      <c r="DB11" s="772"/>
      <c r="DC11" s="772"/>
      <c r="DD11" s="772"/>
      <c r="DE11" s="772"/>
      <c r="DF11" s="772"/>
      <c r="DG11" s="772"/>
      <c r="DH11" s="772"/>
      <c r="DI11" s="772"/>
      <c r="DJ11" s="772"/>
      <c r="DK11" s="772"/>
      <c r="DL11" s="772"/>
      <c r="DM11" s="772"/>
      <c r="DN11" s="772"/>
      <c r="DO11" s="777"/>
      <c r="DP11" s="774" t="s">
        <v>4</v>
      </c>
      <c r="DQ11" s="765" t="s">
        <v>5</v>
      </c>
      <c r="DR11" s="762" t="s">
        <v>6</v>
      </c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  <row r="12" spans="1:142" ht="16.5" customHeight="1" thickBot="1" x14ac:dyDescent="0.4">
      <c r="A12" s="21"/>
      <c r="B12" s="22"/>
      <c r="C12" s="22"/>
      <c r="D12" s="23"/>
      <c r="E12" s="23"/>
      <c r="F12" s="22"/>
      <c r="G12" s="23"/>
      <c r="H12" s="23"/>
      <c r="I12" s="22"/>
      <c r="J12" s="534" t="s">
        <v>7</v>
      </c>
      <c r="K12" s="535" t="s">
        <v>8</v>
      </c>
      <c r="L12" s="536" t="s">
        <v>9</v>
      </c>
      <c r="M12" s="537" t="s">
        <v>10</v>
      </c>
      <c r="N12" s="550" t="s">
        <v>11</v>
      </c>
      <c r="O12" s="551" t="s">
        <v>7</v>
      </c>
      <c r="P12" s="553" t="s">
        <v>8</v>
      </c>
      <c r="Q12" s="536" t="s">
        <v>9</v>
      </c>
      <c r="R12" s="537" t="s">
        <v>10</v>
      </c>
      <c r="S12" s="550" t="s">
        <v>11</v>
      </c>
      <c r="T12" s="554" t="s">
        <v>7</v>
      </c>
      <c r="U12" s="535" t="s">
        <v>8</v>
      </c>
      <c r="V12" s="536" t="s">
        <v>9</v>
      </c>
      <c r="W12" s="537" t="s">
        <v>10</v>
      </c>
      <c r="X12" s="550" t="s">
        <v>11</v>
      </c>
      <c r="Y12" s="555" t="s">
        <v>7</v>
      </c>
      <c r="Z12" s="535" t="s">
        <v>8</v>
      </c>
      <c r="AA12" s="536" t="s">
        <v>9</v>
      </c>
      <c r="AB12" s="537" t="s">
        <v>10</v>
      </c>
      <c r="AC12" s="550" t="s">
        <v>11</v>
      </c>
      <c r="AD12" s="554" t="s">
        <v>7</v>
      </c>
      <c r="AE12" s="535" t="s">
        <v>8</v>
      </c>
      <c r="AF12" s="536" t="s">
        <v>9</v>
      </c>
      <c r="AG12" s="537" t="s">
        <v>10</v>
      </c>
      <c r="AH12" s="550" t="s">
        <v>11</v>
      </c>
      <c r="AI12" s="555" t="s">
        <v>7</v>
      </c>
      <c r="AJ12" s="535" t="s">
        <v>8</v>
      </c>
      <c r="AK12" s="536" t="s">
        <v>9</v>
      </c>
      <c r="AL12" s="556" t="s">
        <v>10</v>
      </c>
      <c r="AM12" s="559" t="s">
        <v>11</v>
      </c>
      <c r="AN12" s="555" t="s">
        <v>7</v>
      </c>
      <c r="AO12" s="535" t="s">
        <v>8</v>
      </c>
      <c r="AP12" s="536" t="s">
        <v>9</v>
      </c>
      <c r="AQ12" s="537" t="s">
        <v>10</v>
      </c>
      <c r="AR12" s="550" t="s">
        <v>11</v>
      </c>
      <c r="AS12" s="555" t="s">
        <v>7</v>
      </c>
      <c r="AT12" s="535" t="s">
        <v>8</v>
      </c>
      <c r="AU12" s="536" t="s">
        <v>9</v>
      </c>
      <c r="AV12" s="537" t="s">
        <v>10</v>
      </c>
      <c r="AW12" s="550" t="s">
        <v>11</v>
      </c>
      <c r="AX12" s="560" t="s">
        <v>7</v>
      </c>
      <c r="AY12" s="535" t="s">
        <v>8</v>
      </c>
      <c r="AZ12" s="536" t="s">
        <v>9</v>
      </c>
      <c r="BA12" s="537" t="s">
        <v>10</v>
      </c>
      <c r="BB12" s="550" t="s">
        <v>11</v>
      </c>
      <c r="BC12" s="555" t="s">
        <v>7</v>
      </c>
      <c r="BD12" s="535" t="s">
        <v>8</v>
      </c>
      <c r="BE12" s="536" t="s">
        <v>9</v>
      </c>
      <c r="BF12" s="537" t="s">
        <v>10</v>
      </c>
      <c r="BG12" s="561" t="s">
        <v>11</v>
      </c>
      <c r="BH12" s="534" t="s">
        <v>7</v>
      </c>
      <c r="BI12" s="535" t="s">
        <v>8</v>
      </c>
      <c r="BJ12" s="536" t="s">
        <v>9</v>
      </c>
      <c r="BK12" s="537" t="s">
        <v>10</v>
      </c>
      <c r="BL12" s="550" t="s">
        <v>11</v>
      </c>
      <c r="BM12" s="555" t="s">
        <v>7</v>
      </c>
      <c r="BN12" s="535" t="s">
        <v>8</v>
      </c>
      <c r="BO12" s="536" t="s">
        <v>9</v>
      </c>
      <c r="BP12" s="537" t="s">
        <v>10</v>
      </c>
      <c r="BQ12" s="550" t="s">
        <v>11</v>
      </c>
      <c r="BR12" s="554" t="s">
        <v>7</v>
      </c>
      <c r="BS12" s="535" t="s">
        <v>8</v>
      </c>
      <c r="BT12" s="536" t="s">
        <v>9</v>
      </c>
      <c r="BU12" s="537" t="s">
        <v>10</v>
      </c>
      <c r="BV12" s="550" t="s">
        <v>11</v>
      </c>
      <c r="BW12" s="555" t="s">
        <v>7</v>
      </c>
      <c r="BX12" s="535" t="s">
        <v>8</v>
      </c>
      <c r="BY12" s="536" t="s">
        <v>9</v>
      </c>
      <c r="BZ12" s="537" t="s">
        <v>10</v>
      </c>
      <c r="CA12" s="550" t="s">
        <v>11</v>
      </c>
      <c r="CB12" s="555" t="s">
        <v>7</v>
      </c>
      <c r="CC12" s="562" t="s">
        <v>8</v>
      </c>
      <c r="CD12" s="563" t="s">
        <v>9</v>
      </c>
      <c r="CE12" s="537" t="s">
        <v>10</v>
      </c>
      <c r="CF12" s="550" t="s">
        <v>11</v>
      </c>
      <c r="CG12" s="554" t="s">
        <v>7</v>
      </c>
      <c r="CH12" s="535" t="s">
        <v>8</v>
      </c>
      <c r="CI12" s="536" t="s">
        <v>9</v>
      </c>
      <c r="CJ12" s="537" t="s">
        <v>10</v>
      </c>
      <c r="CK12" s="550" t="s">
        <v>11</v>
      </c>
      <c r="CL12" s="554" t="s">
        <v>7</v>
      </c>
      <c r="CM12" s="535" t="s">
        <v>8</v>
      </c>
      <c r="CN12" s="536" t="s">
        <v>9</v>
      </c>
      <c r="CO12" s="537" t="s">
        <v>10</v>
      </c>
      <c r="CP12" s="550" t="s">
        <v>11</v>
      </c>
      <c r="CQ12" s="555" t="s">
        <v>7</v>
      </c>
      <c r="CR12" s="535" t="s">
        <v>8</v>
      </c>
      <c r="CS12" s="536" t="s">
        <v>9</v>
      </c>
      <c r="CT12" s="537" t="s">
        <v>10</v>
      </c>
      <c r="CU12" s="550" t="s">
        <v>11</v>
      </c>
      <c r="CV12" s="560" t="s">
        <v>7</v>
      </c>
      <c r="CW12" s="535" t="s">
        <v>8</v>
      </c>
      <c r="CX12" s="536" t="s">
        <v>9</v>
      </c>
      <c r="CY12" s="556" t="s">
        <v>10</v>
      </c>
      <c r="CZ12" s="559" t="s">
        <v>11</v>
      </c>
      <c r="DA12" s="555" t="s">
        <v>7</v>
      </c>
      <c r="DB12" s="535" t="s">
        <v>8</v>
      </c>
      <c r="DC12" s="536" t="s">
        <v>9</v>
      </c>
      <c r="DD12" s="537" t="s">
        <v>10</v>
      </c>
      <c r="DE12" s="564" t="s">
        <v>11</v>
      </c>
      <c r="DF12" s="555" t="s">
        <v>7</v>
      </c>
      <c r="DG12" s="535" t="s">
        <v>8</v>
      </c>
      <c r="DH12" s="536" t="s">
        <v>9</v>
      </c>
      <c r="DI12" s="537" t="s">
        <v>10</v>
      </c>
      <c r="DJ12" s="550" t="s">
        <v>11</v>
      </c>
      <c r="DK12" s="560" t="s">
        <v>7</v>
      </c>
      <c r="DL12" s="535" t="s">
        <v>8</v>
      </c>
      <c r="DM12" s="536" t="s">
        <v>9</v>
      </c>
      <c r="DN12" s="537" t="s">
        <v>10</v>
      </c>
      <c r="DO12" s="538" t="s">
        <v>11</v>
      </c>
      <c r="DP12" s="775"/>
      <c r="DQ12" s="766"/>
      <c r="DR12" s="763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ht="31.5" customHeight="1" thickBot="1" x14ac:dyDescent="0.4">
      <c r="A13" s="24" t="s">
        <v>12</v>
      </c>
      <c r="B13" s="24" t="s">
        <v>13</v>
      </c>
      <c r="C13" s="24" t="s">
        <v>14</v>
      </c>
      <c r="D13" s="25" t="s">
        <v>15</v>
      </c>
      <c r="E13" s="26" t="s">
        <v>16</v>
      </c>
      <c r="F13" s="27" t="s">
        <v>17</v>
      </c>
      <c r="G13" s="27" t="s">
        <v>18</v>
      </c>
      <c r="H13" s="24" t="s">
        <v>19</v>
      </c>
      <c r="I13" s="28" t="s">
        <v>20</v>
      </c>
      <c r="J13" s="294">
        <v>24</v>
      </c>
      <c r="K13" s="288">
        <f t="shared" ref="K13" si="38">+J13+1</f>
        <v>25</v>
      </c>
      <c r="L13" s="289">
        <f t="shared" ref="L13" si="39">+K13+1</f>
        <v>26</v>
      </c>
      <c r="M13" s="285">
        <f t="shared" ref="M13" si="40">+L13+1</f>
        <v>27</v>
      </c>
      <c r="N13" s="286">
        <f t="shared" ref="N13" si="41">+M13+1</f>
        <v>28</v>
      </c>
      <c r="O13" s="300">
        <f>+N13+3</f>
        <v>31</v>
      </c>
      <c r="P13" s="552">
        <v>1</v>
      </c>
      <c r="Q13" s="289">
        <f t="shared" ref="Q13" si="42">+P13+1</f>
        <v>2</v>
      </c>
      <c r="R13" s="285">
        <f t="shared" ref="R13" si="43">+Q13+1</f>
        <v>3</v>
      </c>
      <c r="S13" s="286">
        <f t="shared" ref="S13" si="44">+R13+1</f>
        <v>4</v>
      </c>
      <c r="T13" s="291">
        <f>+S13+3</f>
        <v>7</v>
      </c>
      <c r="U13" s="288">
        <f t="shared" ref="U13" si="45">+T13+1</f>
        <v>8</v>
      </c>
      <c r="V13" s="289">
        <f t="shared" ref="V13" si="46">+U13+1</f>
        <v>9</v>
      </c>
      <c r="W13" s="285">
        <f t="shared" ref="W13" si="47">+V13+1</f>
        <v>10</v>
      </c>
      <c r="X13" s="286">
        <f t="shared" ref="X13" si="48">+W13+1</f>
        <v>11</v>
      </c>
      <c r="Y13" s="287">
        <f>+X13+3</f>
        <v>14</v>
      </c>
      <c r="Z13" s="288">
        <f>+X13+4</f>
        <v>15</v>
      </c>
      <c r="AA13" s="289">
        <f t="shared" ref="AA13" si="49">+Z13+1</f>
        <v>16</v>
      </c>
      <c r="AB13" s="285">
        <f t="shared" ref="AB13" si="50">+AA13+1</f>
        <v>17</v>
      </c>
      <c r="AC13" s="286">
        <f t="shared" ref="AC13" si="51">+AB13+1</f>
        <v>18</v>
      </c>
      <c r="AD13" s="291">
        <f>+AC13+3</f>
        <v>21</v>
      </c>
      <c r="AE13" s="288">
        <f>+AC13+4</f>
        <v>22</v>
      </c>
      <c r="AF13" s="289">
        <f t="shared" ref="AF13" si="52">+AE13+1</f>
        <v>23</v>
      </c>
      <c r="AG13" s="285">
        <f t="shared" ref="AG13" si="53">+AF13+1</f>
        <v>24</v>
      </c>
      <c r="AH13" s="286">
        <f t="shared" ref="AH13" si="54">+AG13+1</f>
        <v>25</v>
      </c>
      <c r="AI13" s="287">
        <f>+AH13+3</f>
        <v>28</v>
      </c>
      <c r="AJ13" s="288">
        <f>+AH13+4</f>
        <v>29</v>
      </c>
      <c r="AK13" s="289">
        <f>+AJ13+1</f>
        <v>30</v>
      </c>
      <c r="AL13" s="557">
        <f t="shared" ref="AL13" si="55">+AK13+1</f>
        <v>31</v>
      </c>
      <c r="AM13" s="558">
        <v>1</v>
      </c>
      <c r="AN13" s="287">
        <f>+AM13+3</f>
        <v>4</v>
      </c>
      <c r="AO13" s="288">
        <f>+AM13+4</f>
        <v>5</v>
      </c>
      <c r="AP13" s="289">
        <f>+AO13+1</f>
        <v>6</v>
      </c>
      <c r="AQ13" s="285">
        <f t="shared" ref="AQ13" si="56">+AP13+1</f>
        <v>7</v>
      </c>
      <c r="AR13" s="286">
        <f t="shared" ref="AR13" si="57">+AQ13+1</f>
        <v>8</v>
      </c>
      <c r="AS13" s="287">
        <f>+AR13+3</f>
        <v>11</v>
      </c>
      <c r="AT13" s="288">
        <f>+AR13+4</f>
        <v>12</v>
      </c>
      <c r="AU13" s="289">
        <f t="shared" ref="AU13" si="58">+AT13+1</f>
        <v>13</v>
      </c>
      <c r="AV13" s="285">
        <f t="shared" ref="AV13" si="59">+AU13+1</f>
        <v>14</v>
      </c>
      <c r="AW13" s="286">
        <f t="shared" ref="AW13" si="60">+AV13+1</f>
        <v>15</v>
      </c>
      <c r="AX13" s="301">
        <f>+AW13+3</f>
        <v>18</v>
      </c>
      <c r="AY13" s="288">
        <f>+AW13+4</f>
        <v>19</v>
      </c>
      <c r="AZ13" s="289">
        <f t="shared" ref="AZ13" si="61">+AY13+1</f>
        <v>20</v>
      </c>
      <c r="BA13" s="285">
        <f t="shared" ref="BA13" si="62">+AZ13+1</f>
        <v>21</v>
      </c>
      <c r="BB13" s="286">
        <f t="shared" ref="BB13" si="63">+BA13+1</f>
        <v>22</v>
      </c>
      <c r="BC13" s="287">
        <f>+BB13+3</f>
        <v>25</v>
      </c>
      <c r="BD13" s="288">
        <f>+BB13+4</f>
        <v>26</v>
      </c>
      <c r="BE13" s="289">
        <f t="shared" ref="BE13" si="64">+BD13+1</f>
        <v>27</v>
      </c>
      <c r="BF13" s="285">
        <f t="shared" ref="BF13" si="65">+BE13+1</f>
        <v>28</v>
      </c>
      <c r="BG13" s="293">
        <f t="shared" ref="BG13" si="66">+BF13+1</f>
        <v>29</v>
      </c>
      <c r="BH13" s="294">
        <v>2</v>
      </c>
      <c r="BI13" s="288">
        <f>+BH13+1</f>
        <v>3</v>
      </c>
      <c r="BJ13" s="289">
        <f t="shared" ref="BJ13" si="67">+BI13+1</f>
        <v>4</v>
      </c>
      <c r="BK13" s="285">
        <f t="shared" ref="BK13" si="68">+BJ13+1</f>
        <v>5</v>
      </c>
      <c r="BL13" s="286">
        <f t="shared" ref="BL13" si="69">+BK13+1</f>
        <v>6</v>
      </c>
      <c r="BM13" s="287">
        <f>+BL13+3</f>
        <v>9</v>
      </c>
      <c r="BN13" s="288">
        <f>+BL13+4</f>
        <v>10</v>
      </c>
      <c r="BO13" s="289">
        <f t="shared" ref="BO13" si="70">+BN13+1</f>
        <v>11</v>
      </c>
      <c r="BP13" s="285">
        <f t="shared" ref="BP13" si="71">+BO13+1</f>
        <v>12</v>
      </c>
      <c r="BQ13" s="286">
        <f t="shared" ref="BQ13" si="72">+BP13+1</f>
        <v>13</v>
      </c>
      <c r="BR13" s="291">
        <f>+BQ13+3</f>
        <v>16</v>
      </c>
      <c r="BS13" s="288">
        <f>+BQ13+4</f>
        <v>17</v>
      </c>
      <c r="BT13" s="289">
        <f t="shared" ref="BT13" si="73">+BS13+1</f>
        <v>18</v>
      </c>
      <c r="BU13" s="285">
        <f t="shared" ref="BU13" si="74">+BT13+1</f>
        <v>19</v>
      </c>
      <c r="BV13" s="286">
        <f t="shared" ref="BV13" si="75">+BU13+1</f>
        <v>20</v>
      </c>
      <c r="BW13" s="287">
        <f>+BV13+3</f>
        <v>23</v>
      </c>
      <c r="BX13" s="288">
        <f>+BV13+4</f>
        <v>24</v>
      </c>
      <c r="BY13" s="289">
        <f t="shared" ref="BY13" si="76">+BX13+1</f>
        <v>25</v>
      </c>
      <c r="BZ13" s="285">
        <f t="shared" ref="BZ13" si="77">+BY13+1</f>
        <v>26</v>
      </c>
      <c r="CA13" s="286">
        <f t="shared" ref="CA13" si="78">+BZ13+1</f>
        <v>27</v>
      </c>
      <c r="CB13" s="287">
        <f>+CA13+3</f>
        <v>30</v>
      </c>
      <c r="CC13" s="290">
        <f>+CA13+4</f>
        <v>31</v>
      </c>
      <c r="CD13" s="284">
        <v>1</v>
      </c>
      <c r="CE13" s="285">
        <f t="shared" ref="CE13" si="79">+CD13+1</f>
        <v>2</v>
      </c>
      <c r="CF13" s="286">
        <f t="shared" ref="CF13" si="80">+CE13+1</f>
        <v>3</v>
      </c>
      <c r="CG13" s="291">
        <f>+CF13+3</f>
        <v>6</v>
      </c>
      <c r="CH13" s="288">
        <f>+CF13+4</f>
        <v>7</v>
      </c>
      <c r="CI13" s="289">
        <f t="shared" ref="CI13" si="81">+CH13+1</f>
        <v>8</v>
      </c>
      <c r="CJ13" s="285">
        <f t="shared" ref="CJ13" si="82">+CI13+1</f>
        <v>9</v>
      </c>
      <c r="CK13" s="286">
        <f t="shared" ref="CK13" si="83">+CJ13+1</f>
        <v>10</v>
      </c>
      <c r="CL13" s="291">
        <f>+CK13+3</f>
        <v>13</v>
      </c>
      <c r="CM13" s="288">
        <f>+CK13+4</f>
        <v>14</v>
      </c>
      <c r="CN13" s="289">
        <f t="shared" ref="CN13" si="84">+CM13+1</f>
        <v>15</v>
      </c>
      <c r="CO13" s="285">
        <f t="shared" ref="CO13" si="85">+CN13+1</f>
        <v>16</v>
      </c>
      <c r="CP13" s="286">
        <f t="shared" ref="CP13" si="86">+CO13+1</f>
        <v>17</v>
      </c>
      <c r="CQ13" s="287">
        <f>+CP13+3</f>
        <v>20</v>
      </c>
      <c r="CR13" s="288">
        <f>+CP13+4</f>
        <v>21</v>
      </c>
      <c r="CS13" s="289">
        <f t="shared" ref="CS13" si="87">+CR13+1</f>
        <v>22</v>
      </c>
      <c r="CT13" s="285">
        <f t="shared" ref="CT13" si="88">+CS13+1</f>
        <v>23</v>
      </c>
      <c r="CU13" s="286">
        <f t="shared" ref="CU13" si="89">+CT13+1</f>
        <v>24</v>
      </c>
      <c r="CV13" s="287">
        <f>+CU13+3</f>
        <v>27</v>
      </c>
      <c r="CW13" s="288">
        <f>+CU13+4</f>
        <v>28</v>
      </c>
      <c r="CX13" s="289">
        <f t="shared" ref="CX13" si="90">+CW13+1</f>
        <v>29</v>
      </c>
      <c r="CY13" s="557">
        <f t="shared" ref="CY13" si="91">+CX13+1</f>
        <v>30</v>
      </c>
      <c r="CZ13" s="558">
        <v>1</v>
      </c>
      <c r="DA13" s="287">
        <f>+CZ13+3</f>
        <v>4</v>
      </c>
      <c r="DB13" s="288">
        <f>+CZ13+4</f>
        <v>5</v>
      </c>
      <c r="DC13" s="289">
        <f t="shared" ref="DC13" si="92">+DB13+1</f>
        <v>6</v>
      </c>
      <c r="DD13" s="285">
        <f t="shared" ref="DD13" si="93">+DC13+1</f>
        <v>7</v>
      </c>
      <c r="DE13" s="295">
        <f t="shared" ref="DE13" si="94">+DD13+1</f>
        <v>8</v>
      </c>
      <c r="DF13" s="287">
        <f>+DE13+3</f>
        <v>11</v>
      </c>
      <c r="DG13" s="288">
        <f>+DE13+4</f>
        <v>12</v>
      </c>
      <c r="DH13" s="289">
        <f t="shared" ref="DH13" si="95">+DG13+1</f>
        <v>13</v>
      </c>
      <c r="DI13" s="285">
        <f t="shared" ref="DI13" si="96">+DH13+1</f>
        <v>14</v>
      </c>
      <c r="DJ13" s="286">
        <f t="shared" ref="DJ13" si="97">+DI13+1</f>
        <v>15</v>
      </c>
      <c r="DK13" s="301">
        <f>+DJ13+3</f>
        <v>18</v>
      </c>
      <c r="DL13" s="288">
        <f>+DJ13+4</f>
        <v>19</v>
      </c>
      <c r="DM13" s="289">
        <f t="shared" ref="DM13" si="98">+DL13+1</f>
        <v>20</v>
      </c>
      <c r="DN13" s="285">
        <f t="shared" ref="DN13" si="99">+DM13+1</f>
        <v>21</v>
      </c>
      <c r="DO13" s="292">
        <f t="shared" ref="DO13" si="100">+DN13+1</f>
        <v>22</v>
      </c>
      <c r="DP13" s="776"/>
      <c r="DQ13" s="767"/>
      <c r="DR13" s="764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</row>
    <row r="14" spans="1:142" ht="15.75" customHeight="1" x14ac:dyDescent="0.35">
      <c r="A14" s="29"/>
      <c r="B14" s="30"/>
      <c r="C14" s="30"/>
      <c r="D14" s="30"/>
      <c r="E14" s="31"/>
      <c r="F14" s="31"/>
      <c r="G14" s="31"/>
      <c r="H14" s="30"/>
      <c r="I14" s="30"/>
      <c r="J14" s="451"/>
      <c r="K14" s="451"/>
      <c r="L14" s="451"/>
      <c r="M14" s="451"/>
      <c r="N14" s="451"/>
      <c r="O14" s="451"/>
      <c r="P14" s="451"/>
      <c r="Q14" s="474"/>
      <c r="R14" s="474"/>
      <c r="S14" s="474"/>
      <c r="T14" s="474"/>
      <c r="U14" s="474"/>
      <c r="V14" s="474"/>
      <c r="W14" s="474"/>
      <c r="X14" s="540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541"/>
      <c r="BI14" s="541"/>
      <c r="BJ14" s="541"/>
      <c r="BK14" s="541"/>
      <c r="BL14" s="541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5"/>
      <c r="CH14" s="475"/>
      <c r="CI14" s="542"/>
      <c r="CJ14" s="475"/>
      <c r="CK14" s="475"/>
      <c r="CL14" s="474"/>
      <c r="CM14" s="474"/>
      <c r="CN14" s="474"/>
      <c r="CO14" s="474"/>
      <c r="CP14" s="474"/>
      <c r="CQ14" s="474"/>
      <c r="CR14" s="475"/>
      <c r="CS14" s="475"/>
      <c r="CT14" s="475"/>
      <c r="CU14" s="475"/>
      <c r="CV14" s="542"/>
      <c r="CW14" s="475"/>
      <c r="CX14" s="475"/>
      <c r="CY14" s="475"/>
      <c r="CZ14" s="475"/>
      <c r="DA14" s="543"/>
      <c r="DB14" s="543"/>
      <c r="DC14" s="543"/>
      <c r="DD14" s="543"/>
      <c r="DE14" s="543"/>
      <c r="DF14" s="474"/>
      <c r="DG14" s="474"/>
      <c r="DH14" s="474"/>
      <c r="DI14" s="474"/>
      <c r="DJ14" s="474"/>
      <c r="DK14" s="541"/>
      <c r="DL14" s="541"/>
      <c r="DM14" s="541"/>
      <c r="DN14" s="541"/>
      <c r="DO14" s="541"/>
      <c r="DP14" s="567"/>
      <c r="DQ14" s="544"/>
      <c r="DR14" s="54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</row>
    <row r="15" spans="1:142" ht="16.5" customHeight="1" thickBot="1" x14ac:dyDescent="0.4">
      <c r="A15" s="35"/>
      <c r="B15" s="36"/>
      <c r="C15" s="36" t="s">
        <v>22</v>
      </c>
      <c r="D15" s="36"/>
      <c r="E15" s="37"/>
      <c r="F15" s="37"/>
      <c r="G15" s="37"/>
      <c r="H15" s="36"/>
      <c r="I15" s="36"/>
      <c r="J15" s="510"/>
      <c r="K15" s="510"/>
      <c r="L15" s="510"/>
      <c r="M15" s="510"/>
      <c r="N15" s="510"/>
      <c r="O15" s="510"/>
      <c r="P15" s="510"/>
      <c r="Q15" s="519"/>
      <c r="R15" s="510"/>
      <c r="S15" s="510"/>
      <c r="T15" s="510"/>
      <c r="U15" s="510"/>
      <c r="V15" s="510"/>
      <c r="W15" s="510"/>
      <c r="X15" s="520"/>
      <c r="Y15" s="510"/>
      <c r="Z15" s="510"/>
      <c r="AA15" s="510"/>
      <c r="AB15" s="510"/>
      <c r="AC15" s="510"/>
      <c r="AD15" s="451"/>
      <c r="AE15" s="451"/>
      <c r="AF15" s="451"/>
      <c r="AG15" s="451"/>
      <c r="AH15" s="451"/>
      <c r="AI15" s="510"/>
      <c r="AJ15" s="510"/>
      <c r="AK15" s="510"/>
      <c r="AL15" s="510"/>
      <c r="AM15" s="510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546"/>
      <c r="AY15" s="510"/>
      <c r="AZ15" s="510"/>
      <c r="BA15" s="510"/>
      <c r="BB15" s="510"/>
      <c r="BC15" s="510"/>
      <c r="BD15" s="510"/>
      <c r="BE15" s="510"/>
      <c r="BF15" s="510"/>
      <c r="BG15" s="510"/>
      <c r="BH15" s="451"/>
      <c r="BI15" s="451"/>
      <c r="BJ15" s="451"/>
      <c r="BK15" s="451"/>
      <c r="BL15" s="451"/>
      <c r="BM15" s="451"/>
      <c r="BN15" s="451"/>
      <c r="BO15" s="451"/>
      <c r="BP15" s="451"/>
      <c r="BQ15" s="547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451"/>
      <c r="CR15" s="451"/>
      <c r="CS15" s="451"/>
      <c r="CT15" s="451"/>
      <c r="CU15" s="451"/>
      <c r="CV15" s="547"/>
      <c r="CW15" s="547"/>
      <c r="CX15" s="547"/>
      <c r="CY15" s="547"/>
      <c r="CZ15" s="547"/>
      <c r="DA15" s="510"/>
      <c r="DB15" s="510"/>
      <c r="DC15" s="510"/>
      <c r="DD15" s="510"/>
      <c r="DE15" s="510"/>
      <c r="DF15" s="510"/>
      <c r="DG15" s="510"/>
      <c r="DH15" s="510"/>
      <c r="DI15" s="510"/>
      <c r="DJ15" s="510"/>
      <c r="DK15" s="455"/>
      <c r="DL15" s="418"/>
      <c r="DM15" s="418"/>
      <c r="DN15" s="418"/>
      <c r="DO15" s="418"/>
      <c r="DP15" s="567"/>
      <c r="DQ15" s="548"/>
      <c r="DR15" s="549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</row>
    <row r="16" spans="1:142" ht="36" customHeight="1" x14ac:dyDescent="0.35">
      <c r="A16" s="739">
        <v>1496</v>
      </c>
      <c r="B16" s="412" t="s">
        <v>25</v>
      </c>
      <c r="C16" s="413" t="s">
        <v>26</v>
      </c>
      <c r="D16" s="363">
        <v>496</v>
      </c>
      <c r="E16" s="414">
        <v>30</v>
      </c>
      <c r="F16" s="783"/>
      <c r="G16" s="41">
        <v>1</v>
      </c>
      <c r="H16" s="783"/>
      <c r="I16" s="39" t="s">
        <v>28</v>
      </c>
      <c r="J16" s="599" t="s">
        <v>29</v>
      </c>
      <c r="K16" s="600" t="s">
        <v>29</v>
      </c>
      <c r="L16" s="600" t="s">
        <v>29</v>
      </c>
      <c r="M16" s="600" t="s">
        <v>29</v>
      </c>
      <c r="N16" s="600" t="s">
        <v>29</v>
      </c>
      <c r="O16" s="601"/>
      <c r="P16" s="596"/>
      <c r="Q16" s="302"/>
      <c r="R16" s="302" t="s">
        <v>30</v>
      </c>
      <c r="S16" s="302"/>
      <c r="T16" s="600"/>
      <c r="U16" s="302"/>
      <c r="V16" s="302"/>
      <c r="W16" s="302"/>
      <c r="X16" s="302"/>
      <c r="Y16" s="302"/>
      <c r="Z16" s="302"/>
      <c r="AA16" s="302"/>
      <c r="AB16" s="302" t="s">
        <v>31</v>
      </c>
      <c r="AC16" s="302"/>
      <c r="AD16" s="600"/>
      <c r="AE16" s="302"/>
      <c r="AF16" s="302"/>
      <c r="AG16" s="302"/>
      <c r="AH16" s="302"/>
      <c r="AI16" s="302"/>
      <c r="AJ16" s="302"/>
      <c r="AK16" s="302"/>
      <c r="AL16" s="602" t="s">
        <v>32</v>
      </c>
      <c r="AM16" s="603"/>
      <c r="AN16" s="604"/>
      <c r="AO16" s="604"/>
      <c r="AP16" s="302"/>
      <c r="AQ16" s="604"/>
      <c r="AR16" s="604"/>
      <c r="AS16" s="604"/>
      <c r="AT16" s="302"/>
      <c r="AU16" s="302"/>
      <c r="AV16" s="302" t="s">
        <v>33</v>
      </c>
      <c r="AW16" s="302"/>
      <c r="AX16" s="302"/>
      <c r="AY16" s="302"/>
      <c r="AZ16" s="302"/>
      <c r="BA16" s="302"/>
      <c r="BB16" s="302"/>
      <c r="BC16" s="302"/>
      <c r="BD16" s="302"/>
      <c r="BE16" s="302"/>
      <c r="BF16" s="302" t="s">
        <v>34</v>
      </c>
      <c r="BG16" s="602"/>
      <c r="BH16" s="596"/>
      <c r="BI16" s="302"/>
      <c r="BJ16" s="302"/>
      <c r="BK16" s="302"/>
      <c r="BL16" s="302"/>
      <c r="BM16" s="302"/>
      <c r="BN16" s="302"/>
      <c r="BO16" s="302"/>
      <c r="BP16" s="302" t="s">
        <v>35</v>
      </c>
      <c r="BQ16" s="302"/>
      <c r="BR16" s="600"/>
      <c r="BS16" s="302"/>
      <c r="BT16" s="302"/>
      <c r="BU16" s="302"/>
      <c r="BV16" s="302"/>
      <c r="BW16" s="605"/>
      <c r="BX16" s="302"/>
      <c r="BY16" s="302"/>
      <c r="BZ16" s="302" t="s">
        <v>36</v>
      </c>
      <c r="CA16" s="302"/>
      <c r="CB16" s="302"/>
      <c r="CC16" s="602"/>
      <c r="CD16" s="596"/>
      <c r="CE16" s="604"/>
      <c r="CF16" s="604"/>
      <c r="CG16" s="606"/>
      <c r="CH16" s="302"/>
      <c r="CI16" s="607"/>
      <c r="CJ16" s="302" t="s">
        <v>37</v>
      </c>
      <c r="CK16" s="607"/>
      <c r="CL16" s="608"/>
      <c r="CM16" s="607"/>
      <c r="CN16" s="302"/>
      <c r="CO16" s="607"/>
      <c r="CP16" s="607"/>
      <c r="CQ16" s="607"/>
      <c r="CR16" s="302"/>
      <c r="CS16" s="607"/>
      <c r="CT16" s="302"/>
      <c r="CU16" s="607"/>
      <c r="CV16" s="607"/>
      <c r="CW16" s="607"/>
      <c r="CX16" s="609"/>
      <c r="CY16" s="610"/>
      <c r="CZ16" s="611"/>
      <c r="DA16" s="302"/>
      <c r="DB16" s="302"/>
      <c r="DC16" s="302"/>
      <c r="DD16" s="302"/>
      <c r="DE16" s="600"/>
      <c r="DF16" s="302"/>
      <c r="DG16" s="302"/>
      <c r="DH16" s="302"/>
      <c r="DI16" s="302"/>
      <c r="DJ16" s="302"/>
      <c r="DK16" s="302"/>
      <c r="DL16" s="302"/>
      <c r="DM16" s="604"/>
      <c r="DN16" s="604"/>
      <c r="DO16" s="303"/>
      <c r="DP16" s="568">
        <f>(COUNTA(P16:BE16)+COUNTA(DF16:DH16)+ COUNTA(BF16:CZ16)+COUNTA(DD16))*3</f>
        <v>24</v>
      </c>
      <c r="DQ16" s="58">
        <v>24</v>
      </c>
      <c r="DR16" s="41">
        <f t="shared" ref="DR16:DR69" si="101">SUM(DP16:DQ16)</f>
        <v>48</v>
      </c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</row>
    <row r="17" spans="1:142" ht="15.75" customHeight="1" x14ac:dyDescent="0.35">
      <c r="A17" s="733">
        <v>1496</v>
      </c>
      <c r="B17" s="311" t="s">
        <v>38</v>
      </c>
      <c r="C17" s="351" t="s">
        <v>39</v>
      </c>
      <c r="D17" s="358">
        <v>496</v>
      </c>
      <c r="E17" s="395">
        <v>30</v>
      </c>
      <c r="F17" s="784"/>
      <c r="G17" s="45">
        <v>1</v>
      </c>
      <c r="H17" s="784"/>
      <c r="I17" s="44" t="s">
        <v>40</v>
      </c>
      <c r="J17" s="612" t="s">
        <v>29</v>
      </c>
      <c r="K17" s="613" t="s">
        <v>29</v>
      </c>
      <c r="L17" s="613" t="s">
        <v>29</v>
      </c>
      <c r="M17" s="613" t="s">
        <v>29</v>
      </c>
      <c r="N17" s="613" t="s">
        <v>29</v>
      </c>
      <c r="O17" s="614"/>
      <c r="P17" s="331"/>
      <c r="Q17" s="304"/>
      <c r="R17" s="304"/>
      <c r="S17" s="304" t="s">
        <v>30</v>
      </c>
      <c r="T17" s="613"/>
      <c r="U17" s="304"/>
      <c r="V17" s="304"/>
      <c r="W17" s="304"/>
      <c r="X17" s="304"/>
      <c r="Y17" s="304"/>
      <c r="Z17" s="304"/>
      <c r="AA17" s="304"/>
      <c r="AB17" s="304"/>
      <c r="AC17" s="304" t="s">
        <v>31</v>
      </c>
      <c r="AD17" s="613"/>
      <c r="AE17" s="304"/>
      <c r="AF17" s="304"/>
      <c r="AG17" s="304"/>
      <c r="AH17" s="304"/>
      <c r="AI17" s="304"/>
      <c r="AJ17" s="304"/>
      <c r="AK17" s="304"/>
      <c r="AL17" s="615"/>
      <c r="AM17" s="331" t="s">
        <v>32</v>
      </c>
      <c r="AN17" s="304"/>
      <c r="AO17" s="304"/>
      <c r="AP17" s="304"/>
      <c r="AQ17" s="304"/>
      <c r="AR17" s="304"/>
      <c r="AS17" s="304"/>
      <c r="AT17" s="616"/>
      <c r="AU17" s="304"/>
      <c r="AV17" s="304"/>
      <c r="AW17" s="304" t="s">
        <v>33</v>
      </c>
      <c r="AX17" s="304"/>
      <c r="AY17" s="304"/>
      <c r="AZ17" s="304"/>
      <c r="BA17" s="304"/>
      <c r="BB17" s="304"/>
      <c r="BC17" s="304"/>
      <c r="BD17" s="304"/>
      <c r="BE17" s="304"/>
      <c r="BF17" s="304"/>
      <c r="BG17" s="615" t="s">
        <v>34</v>
      </c>
      <c r="BH17" s="331"/>
      <c r="BI17" s="304"/>
      <c r="BJ17" s="304"/>
      <c r="BK17" s="304"/>
      <c r="BL17" s="304"/>
      <c r="BM17" s="304"/>
      <c r="BN17" s="304"/>
      <c r="BO17" s="304"/>
      <c r="BP17" s="304"/>
      <c r="BQ17" s="304" t="s">
        <v>35</v>
      </c>
      <c r="BR17" s="613"/>
      <c r="BS17" s="304"/>
      <c r="BT17" s="304"/>
      <c r="BU17" s="304"/>
      <c r="BV17" s="304"/>
      <c r="BW17" s="617"/>
      <c r="BX17" s="304"/>
      <c r="BY17" s="304"/>
      <c r="BZ17" s="304"/>
      <c r="CA17" s="304" t="s">
        <v>36</v>
      </c>
      <c r="CB17" s="304"/>
      <c r="CC17" s="615"/>
      <c r="CD17" s="331"/>
      <c r="CE17" s="304"/>
      <c r="CF17" s="618"/>
      <c r="CG17" s="619"/>
      <c r="CH17" s="618"/>
      <c r="CI17" s="304"/>
      <c r="CJ17" s="618"/>
      <c r="CK17" s="304" t="s">
        <v>37</v>
      </c>
      <c r="CL17" s="613"/>
      <c r="CM17" s="618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616"/>
      <c r="CY17" s="305"/>
      <c r="CZ17" s="620"/>
      <c r="DA17" s="304"/>
      <c r="DB17" s="616"/>
      <c r="DC17" s="304"/>
      <c r="DD17" s="304"/>
      <c r="DE17" s="613"/>
      <c r="DF17" s="304"/>
      <c r="DG17" s="304"/>
      <c r="DH17" s="304"/>
      <c r="DI17" s="304"/>
      <c r="DJ17" s="304"/>
      <c r="DK17" s="304"/>
      <c r="DL17" s="304"/>
      <c r="DM17" s="616"/>
      <c r="DN17" s="616"/>
      <c r="DO17" s="305"/>
      <c r="DP17" s="569">
        <f>(COUNTA(P17:BE17)+COUNTA(DF17:DH17)+ COUNTA(BF17:CZ17)+COUNTA(DD17))*2</f>
        <v>16</v>
      </c>
      <c r="DQ17" s="59">
        <v>22</v>
      </c>
      <c r="DR17" s="45">
        <f t="shared" si="101"/>
        <v>38</v>
      </c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</row>
    <row r="18" spans="1:142" ht="15.75" customHeight="1" x14ac:dyDescent="0.35">
      <c r="A18" s="733">
        <v>1496</v>
      </c>
      <c r="B18" s="311" t="s">
        <v>41</v>
      </c>
      <c r="C18" s="369" t="s">
        <v>42</v>
      </c>
      <c r="D18" s="358">
        <v>496</v>
      </c>
      <c r="E18" s="395">
        <v>30</v>
      </c>
      <c r="F18" s="784"/>
      <c r="G18" s="45">
        <v>1</v>
      </c>
      <c r="H18" s="784"/>
      <c r="I18" s="44" t="s">
        <v>28</v>
      </c>
      <c r="J18" s="612" t="s">
        <v>29</v>
      </c>
      <c r="K18" s="613" t="s">
        <v>29</v>
      </c>
      <c r="L18" s="613" t="s">
        <v>29</v>
      </c>
      <c r="M18" s="613" t="s">
        <v>29</v>
      </c>
      <c r="N18" s="613" t="s">
        <v>29</v>
      </c>
      <c r="O18" s="614"/>
      <c r="P18" s="331"/>
      <c r="Q18" s="304"/>
      <c r="R18" s="304"/>
      <c r="S18" s="304"/>
      <c r="T18" s="613"/>
      <c r="U18" s="304"/>
      <c r="V18" s="304"/>
      <c r="W18" s="304" t="s">
        <v>30</v>
      </c>
      <c r="X18" s="304"/>
      <c r="Y18" s="304"/>
      <c r="Z18" s="304"/>
      <c r="AA18" s="304"/>
      <c r="AB18" s="304"/>
      <c r="AC18" s="304"/>
      <c r="AD18" s="613"/>
      <c r="AE18" s="304"/>
      <c r="AF18" s="304"/>
      <c r="AG18" s="304" t="s">
        <v>31</v>
      </c>
      <c r="AH18" s="304"/>
      <c r="AI18" s="304"/>
      <c r="AJ18" s="304"/>
      <c r="AK18" s="304"/>
      <c r="AL18" s="615"/>
      <c r="AM18" s="331"/>
      <c r="AN18" s="304"/>
      <c r="AO18" s="304"/>
      <c r="AP18" s="616"/>
      <c r="AQ18" s="304" t="s">
        <v>32</v>
      </c>
      <c r="AR18" s="304"/>
      <c r="AS18" s="304"/>
      <c r="AT18" s="304"/>
      <c r="AU18" s="616"/>
      <c r="AV18" s="304"/>
      <c r="AW18" s="304"/>
      <c r="AX18" s="304"/>
      <c r="AY18" s="616"/>
      <c r="AZ18" s="616"/>
      <c r="BA18" s="304" t="s">
        <v>33</v>
      </c>
      <c r="BB18" s="304"/>
      <c r="BC18" s="304"/>
      <c r="BD18" s="304"/>
      <c r="BE18" s="304"/>
      <c r="BF18" s="304"/>
      <c r="BG18" s="615"/>
      <c r="BH18" s="331"/>
      <c r="BI18" s="304"/>
      <c r="BJ18" s="304"/>
      <c r="BK18" s="304" t="s">
        <v>34</v>
      </c>
      <c r="BL18" s="304"/>
      <c r="BM18" s="304"/>
      <c r="BN18" s="304"/>
      <c r="BO18" s="304"/>
      <c r="BP18" s="304"/>
      <c r="BQ18" s="304"/>
      <c r="BR18" s="613"/>
      <c r="BS18" s="304"/>
      <c r="BT18" s="304"/>
      <c r="BU18" s="304" t="s">
        <v>35</v>
      </c>
      <c r="BV18" s="304"/>
      <c r="BW18" s="617"/>
      <c r="BX18" s="304"/>
      <c r="BY18" s="304"/>
      <c r="BZ18" s="304"/>
      <c r="CA18" s="304"/>
      <c r="CB18" s="304"/>
      <c r="CC18" s="615"/>
      <c r="CD18" s="331"/>
      <c r="CE18" s="304" t="s">
        <v>36</v>
      </c>
      <c r="CF18" s="304"/>
      <c r="CG18" s="613"/>
      <c r="CH18" s="304"/>
      <c r="CI18" s="304"/>
      <c r="CJ18" s="304"/>
      <c r="CK18" s="304"/>
      <c r="CL18" s="613"/>
      <c r="CM18" s="304"/>
      <c r="CN18" s="616"/>
      <c r="CO18" s="304" t="s">
        <v>37</v>
      </c>
      <c r="CP18" s="304"/>
      <c r="CQ18" s="304"/>
      <c r="CR18" s="304"/>
      <c r="CS18" s="304"/>
      <c r="CT18" s="304"/>
      <c r="CU18" s="304"/>
      <c r="CV18" s="304"/>
      <c r="CW18" s="304"/>
      <c r="CX18" s="616"/>
      <c r="CY18" s="622"/>
      <c r="CZ18" s="331"/>
      <c r="DA18" s="304"/>
      <c r="DB18" s="304"/>
      <c r="DC18" s="616"/>
      <c r="DD18" s="616"/>
      <c r="DE18" s="613"/>
      <c r="DF18" s="304"/>
      <c r="DG18" s="304"/>
      <c r="DH18" s="304"/>
      <c r="DI18" s="304"/>
      <c r="DJ18" s="304"/>
      <c r="DK18" s="304"/>
      <c r="DL18" s="304"/>
      <c r="DM18" s="616"/>
      <c r="DN18" s="616"/>
      <c r="DO18" s="305"/>
      <c r="DP18" s="569">
        <f>(COUNTA(P18:BE18)+COUNTA(DF18:DH18)+ COUNTA(BF18:CZ18)+COUNTA(DD18))*3</f>
        <v>24</v>
      </c>
      <c r="DQ18" s="59">
        <v>24</v>
      </c>
      <c r="DR18" s="45">
        <f t="shared" si="101"/>
        <v>48</v>
      </c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1:142" ht="15.75" customHeight="1" x14ac:dyDescent="0.35">
      <c r="A19" s="733">
        <v>1496</v>
      </c>
      <c r="B19" s="311" t="s">
        <v>43</v>
      </c>
      <c r="C19" s="351" t="s">
        <v>44</v>
      </c>
      <c r="D19" s="358">
        <v>496</v>
      </c>
      <c r="E19" s="395">
        <v>30</v>
      </c>
      <c r="F19" s="784"/>
      <c r="G19" s="45">
        <v>1</v>
      </c>
      <c r="H19" s="784"/>
      <c r="I19" s="44" t="s">
        <v>40</v>
      </c>
      <c r="J19" s="612" t="s">
        <v>29</v>
      </c>
      <c r="K19" s="613" t="s">
        <v>29</v>
      </c>
      <c r="L19" s="613" t="s">
        <v>29</v>
      </c>
      <c r="M19" s="613" t="s">
        <v>29</v>
      </c>
      <c r="N19" s="613" t="s">
        <v>29</v>
      </c>
      <c r="O19" s="614"/>
      <c r="P19" s="331"/>
      <c r="Q19" s="304" t="s">
        <v>30</v>
      </c>
      <c r="R19" s="304"/>
      <c r="S19" s="304"/>
      <c r="T19" s="613"/>
      <c r="U19" s="304"/>
      <c r="V19" s="304"/>
      <c r="W19" s="304"/>
      <c r="X19" s="304"/>
      <c r="Y19" s="304"/>
      <c r="Z19" s="304"/>
      <c r="AA19" s="304" t="s">
        <v>31</v>
      </c>
      <c r="AB19" s="304"/>
      <c r="AC19" s="304"/>
      <c r="AD19" s="613"/>
      <c r="AE19" s="304"/>
      <c r="AF19" s="304"/>
      <c r="AG19" s="616"/>
      <c r="AH19" s="616"/>
      <c r="AI19" s="616"/>
      <c r="AJ19" s="304"/>
      <c r="AK19" s="304" t="s">
        <v>32</v>
      </c>
      <c r="AL19" s="615"/>
      <c r="AM19" s="331"/>
      <c r="AN19" s="304"/>
      <c r="AO19" s="304"/>
      <c r="AP19" s="616"/>
      <c r="AQ19" s="616"/>
      <c r="AR19" s="616"/>
      <c r="AS19" s="616"/>
      <c r="AT19" s="304"/>
      <c r="AU19" s="304" t="s">
        <v>33</v>
      </c>
      <c r="AV19" s="304"/>
      <c r="AW19" s="304"/>
      <c r="AX19" s="304"/>
      <c r="AY19" s="304"/>
      <c r="AZ19" s="304"/>
      <c r="BA19" s="304"/>
      <c r="BB19" s="304"/>
      <c r="BC19" s="304"/>
      <c r="BD19" s="304"/>
      <c r="BE19" s="304" t="s">
        <v>34</v>
      </c>
      <c r="BF19" s="304"/>
      <c r="BG19" s="615"/>
      <c r="BH19" s="331"/>
      <c r="BI19" s="304"/>
      <c r="BJ19" s="304"/>
      <c r="BK19" s="304"/>
      <c r="BL19" s="304"/>
      <c r="BM19" s="304"/>
      <c r="BN19" s="304"/>
      <c r="BO19" s="304" t="s">
        <v>35</v>
      </c>
      <c r="BP19" s="304"/>
      <c r="BQ19" s="304"/>
      <c r="BR19" s="613"/>
      <c r="BS19" s="304"/>
      <c r="BT19" s="304"/>
      <c r="BU19" s="304"/>
      <c r="BV19" s="304"/>
      <c r="BW19" s="617"/>
      <c r="BX19" s="304"/>
      <c r="BY19" s="304" t="s">
        <v>36</v>
      </c>
      <c r="BZ19" s="616"/>
      <c r="CA19" s="616"/>
      <c r="CB19" s="616"/>
      <c r="CC19" s="615"/>
      <c r="CD19" s="620"/>
      <c r="CE19" s="616"/>
      <c r="CF19" s="616"/>
      <c r="CG19" s="621"/>
      <c r="CH19" s="616"/>
      <c r="CI19" s="304" t="s">
        <v>37</v>
      </c>
      <c r="CJ19" s="618"/>
      <c r="CK19" s="618"/>
      <c r="CL19" s="619"/>
      <c r="CM19" s="304"/>
      <c r="CN19" s="618"/>
      <c r="CO19" s="618"/>
      <c r="CP19" s="618"/>
      <c r="CQ19" s="618"/>
      <c r="CR19" s="618"/>
      <c r="CS19" s="304"/>
      <c r="CT19" s="304"/>
      <c r="CU19" s="304"/>
      <c r="CV19" s="304"/>
      <c r="CW19" s="304"/>
      <c r="CX19" s="616"/>
      <c r="CY19" s="622"/>
      <c r="CZ19" s="620"/>
      <c r="DA19" s="304"/>
      <c r="DB19" s="616"/>
      <c r="DC19" s="304"/>
      <c r="DD19" s="616"/>
      <c r="DE19" s="613"/>
      <c r="DF19" s="304"/>
      <c r="DG19" s="304"/>
      <c r="DH19" s="304"/>
      <c r="DI19" s="304"/>
      <c r="DJ19" s="304"/>
      <c r="DK19" s="304"/>
      <c r="DL19" s="304"/>
      <c r="DM19" s="616"/>
      <c r="DN19" s="616"/>
      <c r="DO19" s="305"/>
      <c r="DP19" s="569">
        <f>(COUNTA(P19:BE19)+COUNTA(DF19:DH19)+ COUNTA(BF19:CZ19)+COUNTA(DD19))*2</f>
        <v>16</v>
      </c>
      <c r="DQ19" s="59">
        <v>22</v>
      </c>
      <c r="DR19" s="45">
        <f t="shared" si="101"/>
        <v>38</v>
      </c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1:142" ht="15.75" customHeight="1" x14ac:dyDescent="0.35">
      <c r="A20" s="733">
        <v>1496</v>
      </c>
      <c r="B20" s="311" t="s">
        <v>45</v>
      </c>
      <c r="C20" s="351" t="s">
        <v>46</v>
      </c>
      <c r="D20" s="358">
        <v>496</v>
      </c>
      <c r="E20" s="395">
        <v>30</v>
      </c>
      <c r="F20" s="784"/>
      <c r="G20" s="45">
        <v>1</v>
      </c>
      <c r="H20" s="784"/>
      <c r="I20" s="44" t="s">
        <v>40</v>
      </c>
      <c r="J20" s="612" t="s">
        <v>29</v>
      </c>
      <c r="K20" s="613" t="s">
        <v>29</v>
      </c>
      <c r="L20" s="613" t="s">
        <v>29</v>
      </c>
      <c r="M20" s="613" t="s">
        <v>29</v>
      </c>
      <c r="N20" s="613" t="s">
        <v>29</v>
      </c>
      <c r="O20" s="614"/>
      <c r="P20" s="331"/>
      <c r="Q20" s="304"/>
      <c r="R20" s="304"/>
      <c r="S20" s="304"/>
      <c r="T20" s="613"/>
      <c r="U20" s="304"/>
      <c r="V20" s="304" t="s">
        <v>30</v>
      </c>
      <c r="W20" s="304"/>
      <c r="X20" s="304"/>
      <c r="Y20" s="304"/>
      <c r="Z20" s="304"/>
      <c r="AA20" s="304"/>
      <c r="AB20" s="304"/>
      <c r="AC20" s="304"/>
      <c r="AD20" s="613"/>
      <c r="AE20" s="304"/>
      <c r="AF20" s="304" t="s">
        <v>47</v>
      </c>
      <c r="AG20" s="623"/>
      <c r="AH20" s="616"/>
      <c r="AI20" s="616"/>
      <c r="AJ20" s="304"/>
      <c r="AK20" s="304"/>
      <c r="AL20" s="615"/>
      <c r="AM20" s="331"/>
      <c r="AN20" s="304"/>
      <c r="AO20" s="304"/>
      <c r="AP20" s="304" t="s">
        <v>31</v>
      </c>
      <c r="AQ20" s="304"/>
      <c r="AR20" s="304"/>
      <c r="AS20" s="304"/>
      <c r="AT20" s="304"/>
      <c r="AU20" s="304"/>
      <c r="AV20" s="304"/>
      <c r="AW20" s="304"/>
      <c r="AX20" s="304"/>
      <c r="AY20" s="304"/>
      <c r="AZ20" s="304" t="s">
        <v>32</v>
      </c>
      <c r="BA20" s="304"/>
      <c r="BB20" s="304"/>
      <c r="BC20" s="304"/>
      <c r="BD20" s="304"/>
      <c r="BE20" s="304"/>
      <c r="BF20" s="304"/>
      <c r="BG20" s="615"/>
      <c r="BH20" s="331"/>
      <c r="BI20" s="304"/>
      <c r="BJ20" s="304" t="s">
        <v>33</v>
      </c>
      <c r="BK20" s="304"/>
      <c r="BL20" s="304"/>
      <c r="BM20" s="304"/>
      <c r="BN20" s="304"/>
      <c r="BO20" s="304"/>
      <c r="BP20" s="304"/>
      <c r="BQ20" s="304"/>
      <c r="BR20" s="613"/>
      <c r="BS20" s="304"/>
      <c r="BT20" s="304" t="s">
        <v>34</v>
      </c>
      <c r="BU20" s="304"/>
      <c r="BV20" s="304"/>
      <c r="BW20" s="617"/>
      <c r="BX20" s="304"/>
      <c r="BY20" s="304"/>
      <c r="BZ20" s="304"/>
      <c r="CA20" s="304"/>
      <c r="CB20" s="304"/>
      <c r="CC20" s="615"/>
      <c r="CD20" s="331" t="s">
        <v>35</v>
      </c>
      <c r="CE20" s="616"/>
      <c r="CF20" s="616"/>
      <c r="CG20" s="621"/>
      <c r="CH20" s="304"/>
      <c r="CI20" s="304"/>
      <c r="CJ20" s="304"/>
      <c r="CK20" s="618"/>
      <c r="CL20" s="619"/>
      <c r="CM20" s="618"/>
      <c r="CN20" s="304" t="s">
        <v>36</v>
      </c>
      <c r="CO20" s="618"/>
      <c r="CP20" s="618"/>
      <c r="CQ20" s="618"/>
      <c r="CR20" s="618"/>
      <c r="CS20" s="618"/>
      <c r="CT20" s="304"/>
      <c r="CU20" s="618"/>
      <c r="CV20" s="618"/>
      <c r="CW20" s="618"/>
      <c r="CX20" s="304" t="s">
        <v>37</v>
      </c>
      <c r="CY20" s="624"/>
      <c r="CZ20" s="625"/>
      <c r="DA20" s="304"/>
      <c r="DB20" s="616"/>
      <c r="DC20" s="618"/>
      <c r="DD20" s="618"/>
      <c r="DE20" s="613"/>
      <c r="DF20" s="304"/>
      <c r="DG20" s="304"/>
      <c r="DH20" s="304"/>
      <c r="DI20" s="304"/>
      <c r="DJ20" s="304"/>
      <c r="DK20" s="304"/>
      <c r="DL20" s="304"/>
      <c r="DM20" s="304"/>
      <c r="DN20" s="616"/>
      <c r="DO20" s="305"/>
      <c r="DP20" s="569">
        <f>(COUNTA(P20:BE20)+COUNTA(DF20:DH20)+ COUNTA(BF20:CZ20)+COUNTA(DD20))*2</f>
        <v>18</v>
      </c>
      <c r="DQ20" s="59">
        <v>22</v>
      </c>
      <c r="DR20" s="45">
        <f t="shared" si="101"/>
        <v>40</v>
      </c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1:142" ht="15.75" customHeight="1" x14ac:dyDescent="0.35">
      <c r="A21" s="733">
        <v>1496</v>
      </c>
      <c r="B21" s="311" t="s">
        <v>48</v>
      </c>
      <c r="C21" s="351" t="s">
        <v>49</v>
      </c>
      <c r="D21" s="358">
        <v>496</v>
      </c>
      <c r="E21" s="395">
        <v>30</v>
      </c>
      <c r="F21" s="784"/>
      <c r="G21" s="45">
        <v>1</v>
      </c>
      <c r="H21" s="784"/>
      <c r="I21" s="44" t="s">
        <v>28</v>
      </c>
      <c r="J21" s="612" t="s">
        <v>29</v>
      </c>
      <c r="K21" s="613" t="s">
        <v>29</v>
      </c>
      <c r="L21" s="613" t="s">
        <v>29</v>
      </c>
      <c r="M21" s="613" t="s">
        <v>29</v>
      </c>
      <c r="N21" s="613" t="s">
        <v>29</v>
      </c>
      <c r="O21" s="614"/>
      <c r="P21" s="331"/>
      <c r="Q21" s="304"/>
      <c r="R21" s="304"/>
      <c r="S21" s="304"/>
      <c r="T21" s="613"/>
      <c r="U21" s="304"/>
      <c r="V21" s="304"/>
      <c r="W21" s="304"/>
      <c r="X21" s="304" t="s">
        <v>30</v>
      </c>
      <c r="Y21" s="304"/>
      <c r="Z21" s="304"/>
      <c r="AA21" s="304"/>
      <c r="AB21" s="304"/>
      <c r="AC21" s="304"/>
      <c r="AD21" s="613"/>
      <c r="AE21" s="304"/>
      <c r="AF21" s="304"/>
      <c r="AG21" s="304"/>
      <c r="AH21" s="304" t="s">
        <v>31</v>
      </c>
      <c r="AI21" s="304"/>
      <c r="AJ21" s="304"/>
      <c r="AK21" s="304"/>
      <c r="AL21" s="615"/>
      <c r="AM21" s="331"/>
      <c r="AN21" s="304"/>
      <c r="AO21" s="304"/>
      <c r="AP21" s="616"/>
      <c r="AQ21" s="616"/>
      <c r="AR21" s="304" t="s">
        <v>32</v>
      </c>
      <c r="AS21" s="616"/>
      <c r="AT21" s="304"/>
      <c r="AU21" s="304"/>
      <c r="AV21" s="616"/>
      <c r="AW21" s="304"/>
      <c r="AX21" s="304"/>
      <c r="AY21" s="304"/>
      <c r="AZ21" s="616"/>
      <c r="BA21" s="616"/>
      <c r="BB21" s="304" t="s">
        <v>33</v>
      </c>
      <c r="BC21" s="616"/>
      <c r="BD21" s="304"/>
      <c r="BE21" s="304"/>
      <c r="BF21" s="304"/>
      <c r="BG21" s="615"/>
      <c r="BH21" s="331"/>
      <c r="BI21" s="304"/>
      <c r="BJ21" s="304"/>
      <c r="BK21" s="304"/>
      <c r="BL21" s="304" t="s">
        <v>34</v>
      </c>
      <c r="BM21" s="304"/>
      <c r="BN21" s="304"/>
      <c r="BO21" s="304"/>
      <c r="BP21" s="304"/>
      <c r="BQ21" s="304"/>
      <c r="BR21" s="613"/>
      <c r="BS21" s="304"/>
      <c r="BT21" s="304"/>
      <c r="BU21" s="304"/>
      <c r="BV21" s="304" t="s">
        <v>35</v>
      </c>
      <c r="BW21" s="617"/>
      <c r="BX21" s="304"/>
      <c r="BY21" s="304"/>
      <c r="BZ21" s="304"/>
      <c r="CA21" s="304"/>
      <c r="CB21" s="304"/>
      <c r="CC21" s="615"/>
      <c r="CD21" s="331"/>
      <c r="CE21" s="304"/>
      <c r="CF21" s="304" t="s">
        <v>36</v>
      </c>
      <c r="CG21" s="613"/>
      <c r="CH21" s="304"/>
      <c r="CI21" s="304"/>
      <c r="CJ21" s="304"/>
      <c r="CK21" s="304"/>
      <c r="CL21" s="613"/>
      <c r="CM21" s="304"/>
      <c r="CN21" s="616"/>
      <c r="CO21" s="616"/>
      <c r="CP21" s="304" t="s">
        <v>37</v>
      </c>
      <c r="CQ21" s="616"/>
      <c r="CR21" s="616"/>
      <c r="CS21" s="304"/>
      <c r="CT21" s="616"/>
      <c r="CU21" s="304"/>
      <c r="CV21" s="304"/>
      <c r="CW21" s="304"/>
      <c r="CX21" s="618"/>
      <c r="CY21" s="624"/>
      <c r="CZ21" s="331"/>
      <c r="DA21" s="304"/>
      <c r="DB21" s="616"/>
      <c r="DC21" s="618"/>
      <c r="DD21" s="618"/>
      <c r="DE21" s="613"/>
      <c r="DF21" s="304"/>
      <c r="DG21" s="304"/>
      <c r="DH21" s="304"/>
      <c r="DI21" s="304"/>
      <c r="DJ21" s="304"/>
      <c r="DK21" s="304"/>
      <c r="DL21" s="304"/>
      <c r="DM21" s="616"/>
      <c r="DN21" s="616"/>
      <c r="DO21" s="305"/>
      <c r="DP21" s="569">
        <f>(COUNTA(P21:BE21)+COUNTA(DF21:DH21)+ COUNTA(BF21:CZ21)+COUNTA(DD21))*3</f>
        <v>24</v>
      </c>
      <c r="DQ21" s="59">
        <v>24</v>
      </c>
      <c r="DR21" s="45">
        <f t="shared" si="101"/>
        <v>48</v>
      </c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1:142" ht="16.5" customHeight="1" thickBot="1" x14ac:dyDescent="0.4">
      <c r="A22" s="743">
        <v>1496</v>
      </c>
      <c r="B22" s="312" t="s">
        <v>13</v>
      </c>
      <c r="C22" s="415" t="s">
        <v>50</v>
      </c>
      <c r="D22" s="358">
        <v>496</v>
      </c>
      <c r="E22" s="396">
        <v>30</v>
      </c>
      <c r="F22" s="785"/>
      <c r="G22" s="55">
        <v>1</v>
      </c>
      <c r="H22" s="785"/>
      <c r="I22" s="44" t="s">
        <v>28</v>
      </c>
      <c r="J22" s="626" t="s">
        <v>29</v>
      </c>
      <c r="K22" s="627" t="s">
        <v>29</v>
      </c>
      <c r="L22" s="627" t="s">
        <v>29</v>
      </c>
      <c r="M22" s="627" t="s">
        <v>29</v>
      </c>
      <c r="N22" s="627" t="s">
        <v>29</v>
      </c>
      <c r="O22" s="628"/>
      <c r="P22" s="630"/>
      <c r="Q22" s="307"/>
      <c r="R22" s="307"/>
      <c r="S22" s="307"/>
      <c r="T22" s="627"/>
      <c r="U22" s="307"/>
      <c r="V22" s="307"/>
      <c r="W22" s="307"/>
      <c r="X22" s="307"/>
      <c r="Y22" s="307"/>
      <c r="Z22" s="307"/>
      <c r="AA22" s="307"/>
      <c r="AB22" s="307"/>
      <c r="AC22" s="307"/>
      <c r="AD22" s="627"/>
      <c r="AE22" s="307"/>
      <c r="AF22" s="307"/>
      <c r="AG22" s="307"/>
      <c r="AH22" s="307"/>
      <c r="AI22" s="307"/>
      <c r="AJ22" s="307" t="s">
        <v>51</v>
      </c>
      <c r="AK22" s="307"/>
      <c r="AL22" s="629"/>
      <c r="AM22" s="630"/>
      <c r="AN22" s="307"/>
      <c r="AO22" s="307"/>
      <c r="AP22" s="631"/>
      <c r="AQ22" s="631"/>
      <c r="AR22" s="631"/>
      <c r="AS22" s="631"/>
      <c r="AT22" s="307" t="s">
        <v>51</v>
      </c>
      <c r="AU22" s="307"/>
      <c r="AV22" s="631"/>
      <c r="AW22" s="631"/>
      <c r="AX22" s="631"/>
      <c r="AY22" s="307"/>
      <c r="AZ22" s="631"/>
      <c r="BA22" s="631"/>
      <c r="BB22" s="631"/>
      <c r="BC22" s="631"/>
      <c r="BD22" s="307" t="s">
        <v>51</v>
      </c>
      <c r="BE22" s="307"/>
      <c r="BF22" s="307"/>
      <c r="BG22" s="629"/>
      <c r="BH22" s="630"/>
      <c r="BI22" s="307"/>
      <c r="BJ22" s="307"/>
      <c r="BK22" s="307"/>
      <c r="BL22" s="307"/>
      <c r="BM22" s="307"/>
      <c r="BN22" s="307"/>
      <c r="BO22" s="307"/>
      <c r="BP22" s="307"/>
      <c r="BQ22" s="307"/>
      <c r="BR22" s="627"/>
      <c r="BS22" s="307"/>
      <c r="BT22" s="307"/>
      <c r="BU22" s="307"/>
      <c r="BV22" s="307"/>
      <c r="BW22" s="632"/>
      <c r="BX22" s="307" t="s">
        <v>51</v>
      </c>
      <c r="BY22" s="307"/>
      <c r="BZ22" s="307"/>
      <c r="CA22" s="307"/>
      <c r="CB22" s="307"/>
      <c r="CC22" s="629"/>
      <c r="CD22" s="630"/>
      <c r="CE22" s="307"/>
      <c r="CF22" s="307"/>
      <c r="CG22" s="627"/>
      <c r="CH22" s="307" t="s">
        <v>51</v>
      </c>
      <c r="CI22" s="307"/>
      <c r="CJ22" s="307"/>
      <c r="CK22" s="307"/>
      <c r="CL22" s="627"/>
      <c r="CM22" s="307"/>
      <c r="CN22" s="631"/>
      <c r="CO22" s="631"/>
      <c r="CP22" s="631"/>
      <c r="CQ22" s="631"/>
      <c r="CR22" s="307"/>
      <c r="CS22" s="307"/>
      <c r="CT22" s="631"/>
      <c r="CU22" s="631"/>
      <c r="CV22" s="631"/>
      <c r="CW22" s="307"/>
      <c r="CX22" s="633"/>
      <c r="CY22" s="634"/>
      <c r="CZ22" s="635"/>
      <c r="DA22" s="307"/>
      <c r="DB22" s="307"/>
      <c r="DC22" s="633"/>
      <c r="DD22" s="633"/>
      <c r="DE22" s="627"/>
      <c r="DF22" s="306"/>
      <c r="DG22" s="307"/>
      <c r="DH22" s="307"/>
      <c r="DI22" s="307"/>
      <c r="DJ22" s="307"/>
      <c r="DK22" s="307"/>
      <c r="DL22" s="307"/>
      <c r="DM22" s="631"/>
      <c r="DN22" s="631"/>
      <c r="DO22" s="308"/>
      <c r="DP22" s="570">
        <v>0</v>
      </c>
      <c r="DQ22" s="566">
        <v>0</v>
      </c>
      <c r="DR22" s="55">
        <f t="shared" si="101"/>
        <v>0</v>
      </c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1:142" ht="31.5" customHeight="1" x14ac:dyDescent="0.35">
      <c r="A23" s="732" t="s">
        <v>177</v>
      </c>
      <c r="B23" s="310" t="s">
        <v>25</v>
      </c>
      <c r="C23" s="387" t="s">
        <v>26</v>
      </c>
      <c r="D23" s="353">
        <v>496</v>
      </c>
      <c r="E23" s="353">
        <v>15</v>
      </c>
      <c r="F23" s="467"/>
      <c r="G23" s="592">
        <v>1</v>
      </c>
      <c r="H23" s="353"/>
      <c r="I23" s="57" t="s">
        <v>28</v>
      </c>
      <c r="J23" s="599"/>
      <c r="K23" s="600"/>
      <c r="L23" s="600"/>
      <c r="M23" s="600"/>
      <c r="N23" s="600"/>
      <c r="O23" s="601"/>
      <c r="P23" s="599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 t="s">
        <v>29</v>
      </c>
      <c r="AB23" s="600" t="s">
        <v>29</v>
      </c>
      <c r="AC23" s="600" t="s">
        <v>29</v>
      </c>
      <c r="AD23" s="600"/>
      <c r="AE23" s="302"/>
      <c r="AF23" s="302"/>
      <c r="AG23" s="302" t="s">
        <v>30</v>
      </c>
      <c r="AH23" s="302"/>
      <c r="AI23" s="302"/>
      <c r="AJ23" s="302"/>
      <c r="AK23" s="302"/>
      <c r="AL23" s="602"/>
      <c r="AM23" s="603"/>
      <c r="AN23" s="604"/>
      <c r="AO23" s="604"/>
      <c r="AP23" s="302"/>
      <c r="AQ23" s="302" t="s">
        <v>31</v>
      </c>
      <c r="AR23" s="604"/>
      <c r="AS23" s="604"/>
      <c r="AT23" s="302"/>
      <c r="AU23" s="302"/>
      <c r="AV23" s="302"/>
      <c r="AW23" s="302"/>
      <c r="AX23" s="302"/>
      <c r="AY23" s="302"/>
      <c r="AZ23" s="302"/>
      <c r="BA23" s="302" t="s">
        <v>32</v>
      </c>
      <c r="BB23" s="302"/>
      <c r="BC23" s="302"/>
      <c r="BD23" s="302"/>
      <c r="BE23" s="302"/>
      <c r="BF23" s="302"/>
      <c r="BG23" s="602"/>
      <c r="BH23" s="596"/>
      <c r="BI23" s="302"/>
      <c r="BJ23" s="302"/>
      <c r="BK23" s="302" t="s">
        <v>33</v>
      </c>
      <c r="BL23" s="302"/>
      <c r="BM23" s="302"/>
      <c r="BN23" s="302"/>
      <c r="BO23" s="302"/>
      <c r="BP23" s="302"/>
      <c r="BQ23" s="302"/>
      <c r="BR23" s="600"/>
      <c r="BS23" s="302"/>
      <c r="BT23" s="302"/>
      <c r="BU23" s="302" t="s">
        <v>34</v>
      </c>
      <c r="BV23" s="302"/>
      <c r="BW23" s="605"/>
      <c r="BX23" s="302"/>
      <c r="BY23" s="302"/>
      <c r="BZ23" s="302"/>
      <c r="CA23" s="302"/>
      <c r="CB23" s="302"/>
      <c r="CC23" s="602"/>
      <c r="CD23" s="596"/>
      <c r="CE23" s="302" t="s">
        <v>35</v>
      </c>
      <c r="CF23" s="604"/>
      <c r="CG23" s="606"/>
      <c r="CH23" s="302"/>
      <c r="CI23" s="607"/>
      <c r="CJ23" s="302"/>
      <c r="CK23" s="607"/>
      <c r="CL23" s="608"/>
      <c r="CM23" s="607"/>
      <c r="CN23" s="302"/>
      <c r="CO23" s="302" t="s">
        <v>36</v>
      </c>
      <c r="CP23" s="607"/>
      <c r="CQ23" s="607"/>
      <c r="CR23" s="302"/>
      <c r="CS23" s="607"/>
      <c r="CT23" s="302"/>
      <c r="CU23" s="607"/>
      <c r="CV23" s="607"/>
      <c r="CW23" s="607"/>
      <c r="CX23" s="609"/>
      <c r="CY23" s="303" t="s">
        <v>37</v>
      </c>
      <c r="CZ23" s="611"/>
      <c r="DA23" s="302"/>
      <c r="DB23" s="302"/>
      <c r="DC23" s="302"/>
      <c r="DD23" s="302"/>
      <c r="DE23" s="600"/>
      <c r="DF23" s="302"/>
      <c r="DG23" s="302"/>
      <c r="DH23" s="302"/>
      <c r="DI23" s="302"/>
      <c r="DJ23" s="302"/>
      <c r="DK23" s="302"/>
      <c r="DL23" s="302"/>
      <c r="DM23" s="604"/>
      <c r="DN23" s="604"/>
      <c r="DO23" s="303"/>
      <c r="DP23" s="572">
        <f>(COUNTA(AF23:BE23)+COUNTA(DE23:DO23)+ COUNTA(BF23:DC23)+COUNTA(DD23))*3</f>
        <v>24</v>
      </c>
      <c r="DQ23" s="58">
        <v>24</v>
      </c>
      <c r="DR23" s="41">
        <f t="shared" si="101"/>
        <v>48</v>
      </c>
      <c r="DS23" s="11"/>
      <c r="DT23" s="11"/>
      <c r="DU23" s="11"/>
      <c r="DV23" s="11"/>
      <c r="DW23" s="11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ht="15.75" customHeight="1" x14ac:dyDescent="0.35">
      <c r="A24" s="733" t="s">
        <v>177</v>
      </c>
      <c r="B24" s="311" t="s">
        <v>48</v>
      </c>
      <c r="C24" s="351" t="s">
        <v>49</v>
      </c>
      <c r="D24" s="358">
        <v>496</v>
      </c>
      <c r="E24" s="358">
        <v>15</v>
      </c>
      <c r="F24" s="468"/>
      <c r="G24" s="395">
        <v>1</v>
      </c>
      <c r="H24" s="358"/>
      <c r="I24" s="44" t="s">
        <v>28</v>
      </c>
      <c r="J24" s="612"/>
      <c r="K24" s="613"/>
      <c r="L24" s="613"/>
      <c r="M24" s="613"/>
      <c r="N24" s="613"/>
      <c r="O24" s="614"/>
      <c r="P24" s="612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 t="s">
        <v>29</v>
      </c>
      <c r="AB24" s="613" t="s">
        <v>29</v>
      </c>
      <c r="AC24" s="613" t="s">
        <v>29</v>
      </c>
      <c r="AD24" s="613"/>
      <c r="AE24" s="304"/>
      <c r="AF24" s="304"/>
      <c r="AG24" s="304"/>
      <c r="AH24" s="304" t="s">
        <v>30</v>
      </c>
      <c r="AI24" s="304"/>
      <c r="AJ24" s="304"/>
      <c r="AK24" s="304"/>
      <c r="AL24" s="615"/>
      <c r="AM24" s="331"/>
      <c r="AN24" s="304"/>
      <c r="AO24" s="304"/>
      <c r="AP24" s="304"/>
      <c r="AQ24" s="304"/>
      <c r="AR24" s="304" t="s">
        <v>31</v>
      </c>
      <c r="AS24" s="304"/>
      <c r="AT24" s="616"/>
      <c r="AU24" s="304"/>
      <c r="AV24" s="304"/>
      <c r="AW24" s="304"/>
      <c r="AX24" s="304"/>
      <c r="AY24" s="304"/>
      <c r="AZ24" s="304"/>
      <c r="BA24" s="304"/>
      <c r="BB24" s="304" t="s">
        <v>32</v>
      </c>
      <c r="BC24" s="304"/>
      <c r="BD24" s="304"/>
      <c r="BE24" s="304"/>
      <c r="BF24" s="304"/>
      <c r="BG24" s="615"/>
      <c r="BH24" s="331"/>
      <c r="BI24" s="304"/>
      <c r="BJ24" s="304"/>
      <c r="BK24" s="304"/>
      <c r="BL24" s="304" t="s">
        <v>33</v>
      </c>
      <c r="BM24" s="304"/>
      <c r="BN24" s="304"/>
      <c r="BO24" s="304"/>
      <c r="BP24" s="304"/>
      <c r="BQ24" s="304"/>
      <c r="BR24" s="613"/>
      <c r="BS24" s="304"/>
      <c r="BT24" s="304"/>
      <c r="BU24" s="304"/>
      <c r="BV24" s="304" t="s">
        <v>34</v>
      </c>
      <c r="BW24" s="617"/>
      <c r="BX24" s="304"/>
      <c r="BY24" s="304"/>
      <c r="BZ24" s="304"/>
      <c r="CA24" s="304"/>
      <c r="CB24" s="304"/>
      <c r="CC24" s="615"/>
      <c r="CD24" s="331"/>
      <c r="CE24" s="304"/>
      <c r="CF24" s="304" t="s">
        <v>35</v>
      </c>
      <c r="CG24" s="619"/>
      <c r="CH24" s="618"/>
      <c r="CI24" s="304"/>
      <c r="CJ24" s="618"/>
      <c r="CK24" s="304"/>
      <c r="CL24" s="613"/>
      <c r="CM24" s="618"/>
      <c r="CN24" s="304"/>
      <c r="CO24" s="304"/>
      <c r="CP24" s="304" t="s">
        <v>36</v>
      </c>
      <c r="CQ24" s="304"/>
      <c r="CR24" s="304"/>
      <c r="CS24" s="304"/>
      <c r="CT24" s="304"/>
      <c r="CU24" s="304"/>
      <c r="CV24" s="304"/>
      <c r="CW24" s="304"/>
      <c r="CX24" s="616"/>
      <c r="CY24" s="305"/>
      <c r="CZ24" s="331" t="s">
        <v>37</v>
      </c>
      <c r="DA24" s="304"/>
      <c r="DB24" s="616"/>
      <c r="DC24" s="304"/>
      <c r="DD24" s="304"/>
      <c r="DE24" s="613"/>
      <c r="DF24" s="304"/>
      <c r="DG24" s="304"/>
      <c r="DH24" s="304"/>
      <c r="DI24" s="304"/>
      <c r="DJ24" s="304"/>
      <c r="DK24" s="304"/>
      <c r="DL24" s="304"/>
      <c r="DM24" s="616"/>
      <c r="DN24" s="616"/>
      <c r="DO24" s="305"/>
      <c r="DP24" s="573">
        <f>(COUNTA(AF24:BE24)+COUNTA(DE24:DO24)+ COUNTA(BF24:DC24)+COUNTA(DD24))*3</f>
        <v>24</v>
      </c>
      <c r="DQ24" s="571">
        <v>24</v>
      </c>
      <c r="DR24" s="40">
        <f t="shared" si="101"/>
        <v>48</v>
      </c>
      <c r="DS24" s="11"/>
      <c r="DT24" s="11"/>
      <c r="DU24" s="11"/>
      <c r="DV24" s="11"/>
      <c r="DW24" s="11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ht="31.5" customHeight="1" x14ac:dyDescent="0.35">
      <c r="A25" s="733" t="s">
        <v>177</v>
      </c>
      <c r="B25" s="311" t="s">
        <v>38</v>
      </c>
      <c r="C25" s="369" t="s">
        <v>39</v>
      </c>
      <c r="D25" s="358">
        <v>496</v>
      </c>
      <c r="E25" s="358">
        <v>15</v>
      </c>
      <c r="F25" s="468"/>
      <c r="G25" s="395">
        <v>1</v>
      </c>
      <c r="H25" s="358"/>
      <c r="I25" s="44" t="s">
        <v>40</v>
      </c>
      <c r="J25" s="612"/>
      <c r="K25" s="613"/>
      <c r="L25" s="613"/>
      <c r="M25" s="613"/>
      <c r="N25" s="613"/>
      <c r="O25" s="614"/>
      <c r="P25" s="612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 t="s">
        <v>29</v>
      </c>
      <c r="AB25" s="613" t="s">
        <v>29</v>
      </c>
      <c r="AC25" s="613" t="s">
        <v>29</v>
      </c>
      <c r="AD25" s="613"/>
      <c r="AE25" s="304"/>
      <c r="AF25" s="304"/>
      <c r="AG25" s="304"/>
      <c r="AH25" s="304"/>
      <c r="AI25" s="304"/>
      <c r="AJ25" s="304"/>
      <c r="AK25" s="304"/>
      <c r="AL25" s="615" t="s">
        <v>30</v>
      </c>
      <c r="AM25" s="331"/>
      <c r="AN25" s="304"/>
      <c r="AO25" s="304"/>
      <c r="AP25" s="616"/>
      <c r="AQ25" s="304"/>
      <c r="AR25" s="304"/>
      <c r="AS25" s="304"/>
      <c r="AT25" s="304"/>
      <c r="AU25" s="616"/>
      <c r="AV25" s="304" t="s">
        <v>31</v>
      </c>
      <c r="AW25" s="304"/>
      <c r="AX25" s="304"/>
      <c r="AY25" s="616"/>
      <c r="AZ25" s="616"/>
      <c r="BA25" s="304"/>
      <c r="BB25" s="304"/>
      <c r="BC25" s="304"/>
      <c r="BD25" s="304"/>
      <c r="BE25" s="304"/>
      <c r="BF25" s="304" t="s">
        <v>32</v>
      </c>
      <c r="BG25" s="615"/>
      <c r="BH25" s="331"/>
      <c r="BI25" s="304"/>
      <c r="BJ25" s="304"/>
      <c r="BK25" s="304"/>
      <c r="BL25" s="304"/>
      <c r="BM25" s="304"/>
      <c r="BN25" s="304"/>
      <c r="BO25" s="304"/>
      <c r="BP25" s="304" t="s">
        <v>33</v>
      </c>
      <c r="BQ25" s="304"/>
      <c r="BR25" s="613"/>
      <c r="BS25" s="304"/>
      <c r="BT25" s="304"/>
      <c r="BU25" s="304"/>
      <c r="BV25" s="304"/>
      <c r="BW25" s="617"/>
      <c r="BX25" s="304"/>
      <c r="BY25" s="304"/>
      <c r="BZ25" s="304" t="s">
        <v>34</v>
      </c>
      <c r="CA25" s="304"/>
      <c r="CB25" s="304"/>
      <c r="CC25" s="615"/>
      <c r="CD25" s="331"/>
      <c r="CE25" s="304"/>
      <c r="CF25" s="304"/>
      <c r="CG25" s="613"/>
      <c r="CH25" s="304"/>
      <c r="CI25" s="304"/>
      <c r="CJ25" s="304" t="s">
        <v>35</v>
      </c>
      <c r="CK25" s="304"/>
      <c r="CL25" s="613"/>
      <c r="CM25" s="304"/>
      <c r="CN25" s="616"/>
      <c r="CO25" s="304"/>
      <c r="CP25" s="304"/>
      <c r="CQ25" s="304"/>
      <c r="CR25" s="304"/>
      <c r="CS25" s="304"/>
      <c r="CT25" s="304" t="s">
        <v>36</v>
      </c>
      <c r="CU25" s="304"/>
      <c r="CV25" s="304"/>
      <c r="CW25" s="304"/>
      <c r="CX25" s="616"/>
      <c r="CY25" s="622"/>
      <c r="CZ25" s="331"/>
      <c r="DA25" s="304"/>
      <c r="DB25" s="304"/>
      <c r="DC25" s="616"/>
      <c r="DD25" s="304" t="s">
        <v>37</v>
      </c>
      <c r="DE25" s="613"/>
      <c r="DF25" s="304"/>
      <c r="DG25" s="304"/>
      <c r="DH25" s="304"/>
      <c r="DI25" s="304"/>
      <c r="DJ25" s="304"/>
      <c r="DK25" s="304"/>
      <c r="DL25" s="304"/>
      <c r="DM25" s="616"/>
      <c r="DN25" s="616"/>
      <c r="DO25" s="305"/>
      <c r="DP25" s="573">
        <f>(COUNTA(AF25:BE25)+COUNTA(DE25:DO25)+ COUNTA(BF25:DC25)+COUNTA(DD25))*2</f>
        <v>16</v>
      </c>
      <c r="DQ25" s="571">
        <v>22</v>
      </c>
      <c r="DR25" s="40">
        <f t="shared" si="101"/>
        <v>38</v>
      </c>
      <c r="DS25" s="3"/>
      <c r="DT25" s="11"/>
      <c r="DU25" s="11"/>
      <c r="DV25" s="11"/>
      <c r="DW25" s="11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ht="15.75" customHeight="1" x14ac:dyDescent="0.35">
      <c r="A26" s="733" t="s">
        <v>177</v>
      </c>
      <c r="B26" s="311" t="s">
        <v>45</v>
      </c>
      <c r="C26" s="351" t="s">
        <v>46</v>
      </c>
      <c r="D26" s="358">
        <v>496</v>
      </c>
      <c r="E26" s="358">
        <v>15</v>
      </c>
      <c r="F26" s="468"/>
      <c r="G26" s="395">
        <v>1</v>
      </c>
      <c r="H26" s="358"/>
      <c r="I26" s="44" t="s">
        <v>40</v>
      </c>
      <c r="J26" s="612"/>
      <c r="K26" s="613"/>
      <c r="L26" s="613"/>
      <c r="M26" s="613"/>
      <c r="N26" s="613"/>
      <c r="O26" s="614"/>
      <c r="P26" s="612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 t="s">
        <v>29</v>
      </c>
      <c r="AB26" s="613" t="s">
        <v>29</v>
      </c>
      <c r="AC26" s="613" t="s">
        <v>29</v>
      </c>
      <c r="AD26" s="613"/>
      <c r="AE26" s="304"/>
      <c r="AF26" s="304"/>
      <c r="AG26" s="616"/>
      <c r="AH26" s="616"/>
      <c r="AI26" s="616"/>
      <c r="AJ26" s="304"/>
      <c r="AK26" s="304" t="s">
        <v>30</v>
      </c>
      <c r="AL26" s="615"/>
      <c r="AM26" s="331"/>
      <c r="AN26" s="304"/>
      <c r="AO26" s="304"/>
      <c r="AP26" s="616"/>
      <c r="AQ26" s="616"/>
      <c r="AR26" s="616"/>
      <c r="AS26" s="616"/>
      <c r="AT26" s="304"/>
      <c r="AU26" s="304" t="s">
        <v>47</v>
      </c>
      <c r="AV26" s="304"/>
      <c r="AW26" s="304"/>
      <c r="AX26" s="304"/>
      <c r="AY26" s="304"/>
      <c r="AZ26" s="304"/>
      <c r="BA26" s="304"/>
      <c r="BB26" s="304"/>
      <c r="BC26" s="304"/>
      <c r="BD26" s="304"/>
      <c r="BE26" s="304" t="s">
        <v>31</v>
      </c>
      <c r="BF26" s="304"/>
      <c r="BG26" s="615"/>
      <c r="BH26" s="331"/>
      <c r="BI26" s="304"/>
      <c r="BJ26" s="304"/>
      <c r="BK26" s="304"/>
      <c r="BL26" s="304"/>
      <c r="BM26" s="304"/>
      <c r="BN26" s="304"/>
      <c r="BO26" s="304" t="s">
        <v>32</v>
      </c>
      <c r="BP26" s="304"/>
      <c r="BQ26" s="304"/>
      <c r="BR26" s="613"/>
      <c r="BS26" s="304"/>
      <c r="BT26" s="304"/>
      <c r="BU26" s="304"/>
      <c r="BV26" s="304"/>
      <c r="BW26" s="617"/>
      <c r="BX26" s="304"/>
      <c r="BY26" s="304" t="s">
        <v>33</v>
      </c>
      <c r="BZ26" s="616"/>
      <c r="CA26" s="616"/>
      <c r="CB26" s="616"/>
      <c r="CC26" s="615"/>
      <c r="CD26" s="620"/>
      <c r="CE26" s="616"/>
      <c r="CF26" s="616"/>
      <c r="CG26" s="621"/>
      <c r="CH26" s="616"/>
      <c r="CI26" s="304" t="s">
        <v>34</v>
      </c>
      <c r="CJ26" s="618"/>
      <c r="CK26" s="618"/>
      <c r="CL26" s="619"/>
      <c r="CM26" s="304"/>
      <c r="CN26" s="618"/>
      <c r="CO26" s="618"/>
      <c r="CP26" s="618"/>
      <c r="CQ26" s="618"/>
      <c r="CR26" s="618"/>
      <c r="CS26" s="304" t="s">
        <v>35</v>
      </c>
      <c r="CT26" s="304"/>
      <c r="CU26" s="304"/>
      <c r="CV26" s="304"/>
      <c r="CW26" s="304"/>
      <c r="CX26" s="616"/>
      <c r="CY26" s="622"/>
      <c r="CZ26" s="620"/>
      <c r="DA26" s="304"/>
      <c r="DB26" s="616"/>
      <c r="DC26" s="304" t="s">
        <v>36</v>
      </c>
      <c r="DD26" s="616"/>
      <c r="DE26" s="613"/>
      <c r="DF26" s="304"/>
      <c r="DG26" s="304"/>
      <c r="DH26" s="304" t="s">
        <v>37</v>
      </c>
      <c r="DI26" s="304"/>
      <c r="DJ26" s="304"/>
      <c r="DK26" s="304"/>
      <c r="DL26" s="304"/>
      <c r="DM26" s="304"/>
      <c r="DN26" s="616"/>
      <c r="DO26" s="305"/>
      <c r="DP26" s="573">
        <f>(COUNTA(AF26:BE26)+COUNTA(DE26:DO26)+ COUNTA(BF26:DC26)+COUNTA(DD26))*2</f>
        <v>18</v>
      </c>
      <c r="DQ26" s="571">
        <v>22</v>
      </c>
      <c r="DR26" s="40">
        <f t="shared" si="101"/>
        <v>40</v>
      </c>
      <c r="DS26" s="11"/>
      <c r="DT26" s="11"/>
      <c r="DU26" s="11"/>
      <c r="DV26" s="11"/>
      <c r="DW26" s="3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31.5" customHeight="1" x14ac:dyDescent="0.35">
      <c r="A27" s="733" t="s">
        <v>177</v>
      </c>
      <c r="B27" s="311" t="s">
        <v>43</v>
      </c>
      <c r="C27" s="351" t="s">
        <v>44</v>
      </c>
      <c r="D27" s="358">
        <v>496</v>
      </c>
      <c r="E27" s="358">
        <v>15</v>
      </c>
      <c r="F27" s="468"/>
      <c r="G27" s="395">
        <v>1</v>
      </c>
      <c r="H27" s="358"/>
      <c r="I27" s="44" t="s">
        <v>40</v>
      </c>
      <c r="J27" s="612"/>
      <c r="K27" s="613"/>
      <c r="L27" s="613"/>
      <c r="M27" s="613"/>
      <c r="N27" s="613"/>
      <c r="O27" s="614"/>
      <c r="P27" s="612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 t="s">
        <v>29</v>
      </c>
      <c r="AB27" s="613" t="s">
        <v>29</v>
      </c>
      <c r="AC27" s="613" t="s">
        <v>29</v>
      </c>
      <c r="AD27" s="613"/>
      <c r="AE27" s="304"/>
      <c r="AF27" s="304" t="s">
        <v>30</v>
      </c>
      <c r="AG27" s="623"/>
      <c r="AH27" s="616"/>
      <c r="AI27" s="616"/>
      <c r="AJ27" s="304"/>
      <c r="AK27" s="304"/>
      <c r="AL27" s="615"/>
      <c r="AM27" s="331"/>
      <c r="AN27" s="304"/>
      <c r="AO27" s="304"/>
      <c r="AP27" s="304" t="s">
        <v>31</v>
      </c>
      <c r="AQ27" s="304"/>
      <c r="AR27" s="304"/>
      <c r="AS27" s="304"/>
      <c r="AT27" s="304"/>
      <c r="AU27" s="304"/>
      <c r="AV27" s="304"/>
      <c r="AW27" s="304"/>
      <c r="AX27" s="304"/>
      <c r="AY27" s="304"/>
      <c r="AZ27" s="304" t="s">
        <v>32</v>
      </c>
      <c r="BA27" s="304"/>
      <c r="BB27" s="304"/>
      <c r="BC27" s="304"/>
      <c r="BD27" s="304"/>
      <c r="BE27" s="304"/>
      <c r="BF27" s="304"/>
      <c r="BG27" s="615"/>
      <c r="BH27" s="331"/>
      <c r="BI27" s="304"/>
      <c r="BJ27" s="304" t="s">
        <v>33</v>
      </c>
      <c r="BK27" s="304"/>
      <c r="BL27" s="304"/>
      <c r="BM27" s="304"/>
      <c r="BN27" s="304"/>
      <c r="BO27" s="304"/>
      <c r="BP27" s="304"/>
      <c r="BQ27" s="304"/>
      <c r="BR27" s="613"/>
      <c r="BS27" s="304"/>
      <c r="BT27" s="304" t="s">
        <v>34</v>
      </c>
      <c r="BU27" s="304"/>
      <c r="BV27" s="304"/>
      <c r="BW27" s="617"/>
      <c r="BX27" s="304"/>
      <c r="BY27" s="304"/>
      <c r="BZ27" s="304"/>
      <c r="CA27" s="304"/>
      <c r="CB27" s="304"/>
      <c r="CC27" s="615"/>
      <c r="CD27" s="331" t="s">
        <v>35</v>
      </c>
      <c r="CE27" s="616"/>
      <c r="CF27" s="616"/>
      <c r="CG27" s="621"/>
      <c r="CH27" s="304"/>
      <c r="CI27" s="304"/>
      <c r="CJ27" s="304"/>
      <c r="CK27" s="618"/>
      <c r="CL27" s="619"/>
      <c r="CM27" s="618"/>
      <c r="CN27" s="304" t="s">
        <v>36</v>
      </c>
      <c r="CO27" s="618"/>
      <c r="CP27" s="618"/>
      <c r="CQ27" s="618"/>
      <c r="CR27" s="618"/>
      <c r="CS27" s="618"/>
      <c r="CT27" s="304"/>
      <c r="CU27" s="618"/>
      <c r="CV27" s="618"/>
      <c r="CW27" s="618"/>
      <c r="CX27" s="304" t="s">
        <v>37</v>
      </c>
      <c r="CY27" s="624"/>
      <c r="CZ27" s="625"/>
      <c r="DA27" s="304"/>
      <c r="DB27" s="616"/>
      <c r="DC27" s="618"/>
      <c r="DD27" s="618"/>
      <c r="DE27" s="613"/>
      <c r="DF27" s="304"/>
      <c r="DG27" s="304"/>
      <c r="DH27" s="304"/>
      <c r="DI27" s="304"/>
      <c r="DJ27" s="304"/>
      <c r="DK27" s="304"/>
      <c r="DL27" s="304"/>
      <c r="DM27" s="304"/>
      <c r="DN27" s="616"/>
      <c r="DO27" s="305"/>
      <c r="DP27" s="573">
        <f>(COUNTA(AF27:BE27)+COUNTA(DE27:DO27)+ COUNTA(BF27:DC27)+COUNTA(DD27))*2</f>
        <v>16</v>
      </c>
      <c r="DQ27" s="571">
        <v>22</v>
      </c>
      <c r="DR27" s="40">
        <f t="shared" si="101"/>
        <v>38</v>
      </c>
      <c r="DS27" s="11"/>
      <c r="DT27" s="11"/>
      <c r="DU27" s="11"/>
      <c r="DV27" s="61"/>
      <c r="DW27" s="11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15.75" customHeight="1" x14ac:dyDescent="0.35">
      <c r="A28" s="733" t="s">
        <v>177</v>
      </c>
      <c r="B28" s="311" t="s">
        <v>41</v>
      </c>
      <c r="C28" s="351" t="s">
        <v>42</v>
      </c>
      <c r="D28" s="358">
        <v>496</v>
      </c>
      <c r="E28" s="358">
        <v>15</v>
      </c>
      <c r="F28" s="468"/>
      <c r="G28" s="395">
        <v>1</v>
      </c>
      <c r="H28" s="358"/>
      <c r="I28" s="44" t="s">
        <v>28</v>
      </c>
      <c r="J28" s="612"/>
      <c r="K28" s="613"/>
      <c r="L28" s="613"/>
      <c r="M28" s="613"/>
      <c r="N28" s="613"/>
      <c r="O28" s="614"/>
      <c r="P28" s="612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 t="s">
        <v>29</v>
      </c>
      <c r="AB28" s="613" t="s">
        <v>29</v>
      </c>
      <c r="AC28" s="613" t="s">
        <v>29</v>
      </c>
      <c r="AD28" s="613"/>
      <c r="AE28" s="304"/>
      <c r="AF28" s="304"/>
      <c r="AG28" s="304"/>
      <c r="AH28" s="304"/>
      <c r="AI28" s="304"/>
      <c r="AJ28" s="304"/>
      <c r="AK28" s="304"/>
      <c r="AL28" s="615"/>
      <c r="AM28" s="331" t="s">
        <v>30</v>
      </c>
      <c r="AN28" s="304"/>
      <c r="AO28" s="304"/>
      <c r="AP28" s="616"/>
      <c r="AQ28" s="616"/>
      <c r="AR28" s="304"/>
      <c r="AS28" s="616"/>
      <c r="AT28" s="304"/>
      <c r="AU28" s="304"/>
      <c r="AV28" s="616"/>
      <c r="AW28" s="304" t="s">
        <v>31</v>
      </c>
      <c r="AX28" s="304"/>
      <c r="AY28" s="304"/>
      <c r="AZ28" s="616"/>
      <c r="BA28" s="616"/>
      <c r="BB28" s="304"/>
      <c r="BC28" s="616"/>
      <c r="BD28" s="304"/>
      <c r="BE28" s="304"/>
      <c r="BF28" s="304"/>
      <c r="BG28" s="615" t="s">
        <v>32</v>
      </c>
      <c r="BH28" s="331"/>
      <c r="BI28" s="304"/>
      <c r="BJ28" s="304"/>
      <c r="BK28" s="304"/>
      <c r="BL28" s="304"/>
      <c r="BM28" s="304"/>
      <c r="BN28" s="304"/>
      <c r="BO28" s="304"/>
      <c r="BP28" s="304"/>
      <c r="BQ28" s="304" t="s">
        <v>33</v>
      </c>
      <c r="BR28" s="613"/>
      <c r="BS28" s="304"/>
      <c r="BT28" s="304"/>
      <c r="BU28" s="304"/>
      <c r="BV28" s="304"/>
      <c r="BW28" s="617"/>
      <c r="BX28" s="304"/>
      <c r="BY28" s="304"/>
      <c r="BZ28" s="304"/>
      <c r="CA28" s="304" t="s">
        <v>34</v>
      </c>
      <c r="CB28" s="304"/>
      <c r="CC28" s="615"/>
      <c r="CD28" s="331"/>
      <c r="CE28" s="304"/>
      <c r="CF28" s="304"/>
      <c r="CG28" s="613"/>
      <c r="CH28" s="304"/>
      <c r="CI28" s="304"/>
      <c r="CJ28" s="304"/>
      <c r="CK28" s="304" t="s">
        <v>35</v>
      </c>
      <c r="CL28" s="613"/>
      <c r="CM28" s="304"/>
      <c r="CN28" s="616"/>
      <c r="CO28" s="616"/>
      <c r="CP28" s="304"/>
      <c r="CQ28" s="616"/>
      <c r="CR28" s="616"/>
      <c r="CS28" s="304"/>
      <c r="CT28" s="616"/>
      <c r="CU28" s="304" t="s">
        <v>36</v>
      </c>
      <c r="CV28" s="304"/>
      <c r="CW28" s="304"/>
      <c r="CX28" s="618"/>
      <c r="CY28" s="624"/>
      <c r="CZ28" s="331"/>
      <c r="DA28" s="304"/>
      <c r="DB28" s="616"/>
      <c r="DC28" s="618"/>
      <c r="DD28" s="618"/>
      <c r="DE28" s="613"/>
      <c r="DF28" s="304"/>
      <c r="DG28" s="304"/>
      <c r="DH28" s="304"/>
      <c r="DI28" s="304"/>
      <c r="DJ28" s="304" t="s">
        <v>37</v>
      </c>
      <c r="DK28" s="304"/>
      <c r="DL28" s="304"/>
      <c r="DM28" s="616"/>
      <c r="DN28" s="616"/>
      <c r="DO28" s="305"/>
      <c r="DP28" s="573">
        <f>(COUNTA(AF28:BE28)+COUNTA(DE28:DO28)+ COUNTA(BF28:DC28)+COUNTA(DD28))*3</f>
        <v>24</v>
      </c>
      <c r="DQ28" s="571">
        <v>24</v>
      </c>
      <c r="DR28" s="40">
        <f t="shared" si="101"/>
        <v>48</v>
      </c>
      <c r="DS28" s="11"/>
      <c r="DT28" s="61"/>
      <c r="DU28" s="11"/>
      <c r="DV28" s="11"/>
      <c r="DW28" s="11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ht="16.5" customHeight="1" thickBot="1" x14ac:dyDescent="0.4">
      <c r="A29" s="743" t="s">
        <v>177</v>
      </c>
      <c r="B29" s="312" t="s">
        <v>13</v>
      </c>
      <c r="C29" s="415" t="s">
        <v>50</v>
      </c>
      <c r="D29" s="334">
        <v>496</v>
      </c>
      <c r="E29" s="370">
        <v>15</v>
      </c>
      <c r="F29" s="469"/>
      <c r="G29" s="396">
        <v>1</v>
      </c>
      <c r="H29" s="380"/>
      <c r="I29" s="54" t="s">
        <v>28</v>
      </c>
      <c r="J29" s="626"/>
      <c r="K29" s="627"/>
      <c r="L29" s="627"/>
      <c r="M29" s="627"/>
      <c r="N29" s="627"/>
      <c r="O29" s="628"/>
      <c r="P29" s="626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 t="s">
        <v>29</v>
      </c>
      <c r="AB29" s="627" t="s">
        <v>29</v>
      </c>
      <c r="AC29" s="627" t="s">
        <v>29</v>
      </c>
      <c r="AD29" s="627"/>
      <c r="AE29" s="307"/>
      <c r="AF29" s="307"/>
      <c r="AG29" s="307"/>
      <c r="AH29" s="307"/>
      <c r="AI29" s="307"/>
      <c r="AJ29" s="307"/>
      <c r="AK29" s="307"/>
      <c r="AL29" s="629"/>
      <c r="AM29" s="630"/>
      <c r="AN29" s="307"/>
      <c r="AO29" s="307"/>
      <c r="AP29" s="631"/>
      <c r="AQ29" s="631"/>
      <c r="AR29" s="631"/>
      <c r="AS29" s="631"/>
      <c r="AT29" s="307"/>
      <c r="AU29" s="307"/>
      <c r="AV29" s="631"/>
      <c r="AW29" s="631"/>
      <c r="AX29" s="631"/>
      <c r="AY29" s="307"/>
      <c r="AZ29" s="631"/>
      <c r="BA29" s="631"/>
      <c r="BB29" s="631"/>
      <c r="BC29" s="631"/>
      <c r="BD29" s="307" t="s">
        <v>51</v>
      </c>
      <c r="BE29" s="307"/>
      <c r="BF29" s="307"/>
      <c r="BG29" s="629"/>
      <c r="BH29" s="630"/>
      <c r="BI29" s="307"/>
      <c r="BJ29" s="307"/>
      <c r="BK29" s="307"/>
      <c r="BL29" s="307"/>
      <c r="BM29" s="307"/>
      <c r="BN29" s="307"/>
      <c r="BO29" s="307"/>
      <c r="BP29" s="307"/>
      <c r="BQ29" s="307"/>
      <c r="BR29" s="627"/>
      <c r="BS29" s="307"/>
      <c r="BT29" s="307"/>
      <c r="BU29" s="307"/>
      <c r="BV29" s="307"/>
      <c r="BW29" s="632"/>
      <c r="BX29" s="307" t="s">
        <v>51</v>
      </c>
      <c r="BY29" s="307"/>
      <c r="BZ29" s="307"/>
      <c r="CA29" s="307"/>
      <c r="CB29" s="307"/>
      <c r="CC29" s="629"/>
      <c r="CD29" s="630"/>
      <c r="CE29" s="307"/>
      <c r="CF29" s="307"/>
      <c r="CG29" s="627"/>
      <c r="CH29" s="307" t="s">
        <v>51</v>
      </c>
      <c r="CI29" s="307"/>
      <c r="CJ29" s="307"/>
      <c r="CK29" s="307"/>
      <c r="CL29" s="627"/>
      <c r="CM29" s="307"/>
      <c r="CN29" s="631"/>
      <c r="CO29" s="631"/>
      <c r="CP29" s="631"/>
      <c r="CQ29" s="631"/>
      <c r="CR29" s="307" t="s">
        <v>51</v>
      </c>
      <c r="CS29" s="307"/>
      <c r="CT29" s="631"/>
      <c r="CU29" s="631"/>
      <c r="CV29" s="631"/>
      <c r="CW29" s="307"/>
      <c r="CX29" s="633"/>
      <c r="CY29" s="634"/>
      <c r="CZ29" s="635"/>
      <c r="DA29" s="307"/>
      <c r="DB29" s="307" t="s">
        <v>51</v>
      </c>
      <c r="DC29" s="633"/>
      <c r="DD29" s="633"/>
      <c r="DE29" s="627"/>
      <c r="DF29" s="306"/>
      <c r="DG29" s="307"/>
      <c r="DH29" s="307"/>
      <c r="DI29" s="307"/>
      <c r="DJ29" s="307"/>
      <c r="DK29" s="307"/>
      <c r="DL29" s="307"/>
      <c r="DM29" s="631"/>
      <c r="DN29" s="631"/>
      <c r="DO29" s="308"/>
      <c r="DP29" s="574">
        <v>0</v>
      </c>
      <c r="DQ29" s="566">
        <v>0</v>
      </c>
      <c r="DR29" s="55">
        <f t="shared" si="101"/>
        <v>0</v>
      </c>
      <c r="DS29" s="11"/>
      <c r="DT29" s="11"/>
      <c r="DU29" s="11"/>
      <c r="DV29" s="3"/>
      <c r="DW29" s="11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15.75" customHeight="1" x14ac:dyDescent="0.35">
      <c r="A30" s="729">
        <v>2496</v>
      </c>
      <c r="B30" s="353" t="s">
        <v>52</v>
      </c>
      <c r="C30" s="354" t="s">
        <v>53</v>
      </c>
      <c r="D30" s="366">
        <v>496</v>
      </c>
      <c r="E30" s="355">
        <v>31</v>
      </c>
      <c r="F30" s="353"/>
      <c r="G30" s="355">
        <v>2</v>
      </c>
      <c r="H30" s="353"/>
      <c r="I30" s="57" t="s">
        <v>40</v>
      </c>
      <c r="J30" s="599"/>
      <c r="K30" s="600"/>
      <c r="L30" s="600"/>
      <c r="M30" s="600"/>
      <c r="N30" s="600"/>
      <c r="O30" s="601"/>
      <c r="P30" s="596"/>
      <c r="Q30" s="302"/>
      <c r="R30" s="302" t="s">
        <v>30</v>
      </c>
      <c r="S30" s="302"/>
      <c r="T30" s="600"/>
      <c r="U30" s="302"/>
      <c r="V30" s="302"/>
      <c r="W30" s="302"/>
      <c r="X30" s="302"/>
      <c r="Y30" s="302"/>
      <c r="Z30" s="302"/>
      <c r="AA30" s="302"/>
      <c r="AB30" s="302" t="s">
        <v>31</v>
      </c>
      <c r="AC30" s="302"/>
      <c r="AD30" s="600"/>
      <c r="AE30" s="302"/>
      <c r="AF30" s="302"/>
      <c r="AG30" s="302"/>
      <c r="AH30" s="302"/>
      <c r="AI30" s="302"/>
      <c r="AJ30" s="302"/>
      <c r="AK30" s="302"/>
      <c r="AL30" s="602" t="s">
        <v>32</v>
      </c>
      <c r="AM30" s="603"/>
      <c r="AN30" s="604"/>
      <c r="AO30" s="604"/>
      <c r="AP30" s="302"/>
      <c r="AQ30" s="604"/>
      <c r="AR30" s="604"/>
      <c r="AS30" s="604"/>
      <c r="AT30" s="302"/>
      <c r="AU30" s="302"/>
      <c r="AV30" s="302" t="s">
        <v>33</v>
      </c>
      <c r="AW30" s="302"/>
      <c r="AX30" s="302"/>
      <c r="AY30" s="302"/>
      <c r="AZ30" s="302"/>
      <c r="BA30" s="302"/>
      <c r="BB30" s="302"/>
      <c r="BC30" s="302"/>
      <c r="BD30" s="302"/>
      <c r="BE30" s="302"/>
      <c r="BF30" s="302" t="s">
        <v>34</v>
      </c>
      <c r="BG30" s="602"/>
      <c r="BH30" s="596"/>
      <c r="BI30" s="302"/>
      <c r="BJ30" s="302"/>
      <c r="BK30" s="302"/>
      <c r="BL30" s="302"/>
      <c r="BM30" s="302"/>
      <c r="BN30" s="302"/>
      <c r="BO30" s="302"/>
      <c r="BP30" s="302" t="s">
        <v>35</v>
      </c>
      <c r="BQ30" s="302"/>
      <c r="BR30" s="600"/>
      <c r="BS30" s="302"/>
      <c r="BT30" s="302"/>
      <c r="BU30" s="302"/>
      <c r="BV30" s="302"/>
      <c r="BW30" s="605"/>
      <c r="BX30" s="302"/>
      <c r="BY30" s="302"/>
      <c r="BZ30" s="302" t="s">
        <v>36</v>
      </c>
      <c r="CA30" s="302"/>
      <c r="CB30" s="302"/>
      <c r="CC30" s="602"/>
      <c r="CD30" s="596"/>
      <c r="CE30" s="604"/>
      <c r="CF30" s="604"/>
      <c r="CG30" s="606"/>
      <c r="CH30" s="302"/>
      <c r="CI30" s="607"/>
      <c r="CJ30" s="302" t="s">
        <v>37</v>
      </c>
      <c r="CK30" s="607"/>
      <c r="CL30" s="608"/>
      <c r="CM30" s="607"/>
      <c r="CN30" s="302"/>
      <c r="CO30" s="607"/>
      <c r="CP30" s="607"/>
      <c r="CQ30" s="607"/>
      <c r="CR30" s="302"/>
      <c r="CS30" s="607"/>
      <c r="CT30" s="302"/>
      <c r="CU30" s="607"/>
      <c r="CV30" s="607"/>
      <c r="CW30" s="607"/>
      <c r="CX30" s="609"/>
      <c r="CY30" s="610"/>
      <c r="CZ30" s="611"/>
      <c r="DA30" s="302"/>
      <c r="DB30" s="302"/>
      <c r="DC30" s="302"/>
      <c r="DD30" s="302"/>
      <c r="DE30" s="600"/>
      <c r="DF30" s="302"/>
      <c r="DG30" s="302"/>
      <c r="DH30" s="302"/>
      <c r="DI30" s="302"/>
      <c r="DJ30" s="302"/>
      <c r="DK30" s="302"/>
      <c r="DL30" s="302"/>
      <c r="DM30" s="604"/>
      <c r="DN30" s="604"/>
      <c r="DO30" s="303"/>
      <c r="DP30" s="568">
        <f>(COUNTA(P30:BE30)+COUNTA(DF30:DH30)+ COUNTA(BF30:CZ30)+COUNTA(DD30))*2</f>
        <v>16</v>
      </c>
      <c r="DQ30" s="41">
        <v>22</v>
      </c>
      <c r="DR30" s="41">
        <f t="shared" si="101"/>
        <v>38</v>
      </c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</row>
    <row r="31" spans="1:142" ht="15.75" customHeight="1" x14ac:dyDescent="0.35">
      <c r="A31" s="721">
        <v>2496</v>
      </c>
      <c r="B31" s="358" t="s">
        <v>54</v>
      </c>
      <c r="C31" s="359" t="s">
        <v>55</v>
      </c>
      <c r="D31" s="362">
        <v>496</v>
      </c>
      <c r="E31" s="360">
        <f t="shared" ref="E31:E36" si="102">+E30</f>
        <v>31</v>
      </c>
      <c r="F31" s="45"/>
      <c r="G31" s="67">
        <v>2</v>
      </c>
      <c r="H31" s="45"/>
      <c r="I31" s="44" t="s">
        <v>28</v>
      </c>
      <c r="J31" s="612"/>
      <c r="K31" s="613"/>
      <c r="L31" s="613"/>
      <c r="M31" s="613"/>
      <c r="N31" s="613"/>
      <c r="O31" s="614"/>
      <c r="P31" s="331"/>
      <c r="Q31" s="304"/>
      <c r="R31" s="304"/>
      <c r="S31" s="304"/>
      <c r="T31" s="613"/>
      <c r="U31" s="304"/>
      <c r="V31" s="304" t="s">
        <v>30</v>
      </c>
      <c r="W31" s="304"/>
      <c r="X31" s="304"/>
      <c r="Y31" s="304"/>
      <c r="Z31" s="304"/>
      <c r="AA31" s="304"/>
      <c r="AB31" s="304"/>
      <c r="AC31" s="304"/>
      <c r="AD31" s="613"/>
      <c r="AE31" s="304"/>
      <c r="AF31" s="304" t="s">
        <v>31</v>
      </c>
      <c r="AG31" s="304"/>
      <c r="AH31" s="304"/>
      <c r="AI31" s="304"/>
      <c r="AJ31" s="304"/>
      <c r="AK31" s="304"/>
      <c r="AL31" s="615"/>
      <c r="AM31" s="331"/>
      <c r="AN31" s="304"/>
      <c r="AO31" s="304"/>
      <c r="AP31" s="304" t="s">
        <v>32</v>
      </c>
      <c r="AQ31" s="304"/>
      <c r="AR31" s="304"/>
      <c r="AS31" s="304"/>
      <c r="AT31" s="616"/>
      <c r="AU31" s="304"/>
      <c r="AV31" s="304"/>
      <c r="AW31" s="304"/>
      <c r="AX31" s="304"/>
      <c r="AY31" s="304"/>
      <c r="AZ31" s="304" t="s">
        <v>33</v>
      </c>
      <c r="BA31" s="304"/>
      <c r="BB31" s="304"/>
      <c r="BC31" s="304"/>
      <c r="BD31" s="304"/>
      <c r="BE31" s="304"/>
      <c r="BF31" s="304"/>
      <c r="BG31" s="615"/>
      <c r="BH31" s="331"/>
      <c r="BI31" s="304"/>
      <c r="BJ31" s="304" t="s">
        <v>34</v>
      </c>
      <c r="BK31" s="304"/>
      <c r="BL31" s="304"/>
      <c r="BM31" s="304"/>
      <c r="BN31" s="304"/>
      <c r="BO31" s="304"/>
      <c r="BP31" s="304"/>
      <c r="BQ31" s="304"/>
      <c r="BR31" s="613"/>
      <c r="BS31" s="304"/>
      <c r="BT31" s="304" t="s">
        <v>35</v>
      </c>
      <c r="BU31" s="304"/>
      <c r="BV31" s="304"/>
      <c r="BW31" s="617"/>
      <c r="BX31" s="304"/>
      <c r="BY31" s="304"/>
      <c r="BZ31" s="304"/>
      <c r="CA31" s="304"/>
      <c r="CB31" s="304"/>
      <c r="CC31" s="615"/>
      <c r="CD31" s="331" t="s">
        <v>36</v>
      </c>
      <c r="CE31" s="304"/>
      <c r="CF31" s="618"/>
      <c r="CG31" s="619"/>
      <c r="CH31" s="618"/>
      <c r="CI31" s="304"/>
      <c r="CJ31" s="618"/>
      <c r="CK31" s="304"/>
      <c r="CL31" s="613"/>
      <c r="CM31" s="618"/>
      <c r="CN31" s="304" t="s">
        <v>37</v>
      </c>
      <c r="CO31" s="304"/>
      <c r="CP31" s="304"/>
      <c r="CQ31" s="304"/>
      <c r="CR31" s="304"/>
      <c r="CS31" s="304"/>
      <c r="CT31" s="304"/>
      <c r="CU31" s="304"/>
      <c r="CV31" s="304"/>
      <c r="CW31" s="304"/>
      <c r="CX31" s="616"/>
      <c r="CY31" s="305"/>
      <c r="CZ31" s="620"/>
      <c r="DA31" s="304"/>
      <c r="DB31" s="616"/>
      <c r="DC31" s="304"/>
      <c r="DD31" s="304"/>
      <c r="DE31" s="613"/>
      <c r="DF31" s="304"/>
      <c r="DG31" s="304"/>
      <c r="DH31" s="304"/>
      <c r="DI31" s="304"/>
      <c r="DJ31" s="304"/>
      <c r="DK31" s="304"/>
      <c r="DL31" s="304"/>
      <c r="DM31" s="616"/>
      <c r="DN31" s="616"/>
      <c r="DO31" s="305"/>
      <c r="DP31" s="569">
        <f>(COUNTA(P31:BE31)+COUNTA(DF31:DH31)+ COUNTA(BF31:CZ31)+COUNTA(DD31))*3</f>
        <v>24</v>
      </c>
      <c r="DQ31" s="40">
        <v>24</v>
      </c>
      <c r="DR31" s="40">
        <f t="shared" si="101"/>
        <v>48</v>
      </c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</row>
    <row r="32" spans="1:142" ht="15.75" customHeight="1" x14ac:dyDescent="0.35">
      <c r="A32" s="721">
        <v>2496</v>
      </c>
      <c r="B32" s="358" t="s">
        <v>56</v>
      </c>
      <c r="C32" s="359" t="s">
        <v>57</v>
      </c>
      <c r="D32" s="362">
        <v>496</v>
      </c>
      <c r="E32" s="360">
        <f t="shared" si="102"/>
        <v>31</v>
      </c>
      <c r="F32" s="45"/>
      <c r="G32" s="67">
        <v>2</v>
      </c>
      <c r="H32" s="45"/>
      <c r="I32" s="44" t="s">
        <v>28</v>
      </c>
      <c r="J32" s="612"/>
      <c r="K32" s="613"/>
      <c r="L32" s="613"/>
      <c r="M32" s="613"/>
      <c r="N32" s="613"/>
      <c r="O32" s="614"/>
      <c r="P32" s="331"/>
      <c r="Q32" s="304"/>
      <c r="R32" s="304"/>
      <c r="S32" s="304"/>
      <c r="T32" s="613"/>
      <c r="U32" s="304"/>
      <c r="V32" s="304"/>
      <c r="W32" s="304"/>
      <c r="X32" s="304" t="s">
        <v>30</v>
      </c>
      <c r="Y32" s="304"/>
      <c r="Z32" s="304"/>
      <c r="AA32" s="304"/>
      <c r="AB32" s="304"/>
      <c r="AC32" s="304"/>
      <c r="AD32" s="613"/>
      <c r="AE32" s="304"/>
      <c r="AF32" s="304"/>
      <c r="AG32" s="304"/>
      <c r="AH32" s="304" t="s">
        <v>31</v>
      </c>
      <c r="AI32" s="304"/>
      <c r="AJ32" s="304"/>
      <c r="AK32" s="304"/>
      <c r="AL32" s="615"/>
      <c r="AM32" s="331"/>
      <c r="AN32" s="304"/>
      <c r="AO32" s="304"/>
      <c r="AP32" s="616"/>
      <c r="AQ32" s="304"/>
      <c r="AR32" s="304" t="s">
        <v>32</v>
      </c>
      <c r="AS32" s="304"/>
      <c r="AT32" s="304"/>
      <c r="AU32" s="616"/>
      <c r="AV32" s="304"/>
      <c r="AW32" s="304"/>
      <c r="AX32" s="304"/>
      <c r="AY32" s="616"/>
      <c r="AZ32" s="616"/>
      <c r="BA32" s="304"/>
      <c r="BB32" s="304" t="s">
        <v>33</v>
      </c>
      <c r="BC32" s="304"/>
      <c r="BD32" s="304"/>
      <c r="BE32" s="304"/>
      <c r="BF32" s="304"/>
      <c r="BG32" s="615"/>
      <c r="BH32" s="331"/>
      <c r="BI32" s="304"/>
      <c r="BJ32" s="304"/>
      <c r="BK32" s="304"/>
      <c r="BL32" s="304" t="s">
        <v>34</v>
      </c>
      <c r="BM32" s="304"/>
      <c r="BN32" s="304"/>
      <c r="BO32" s="304"/>
      <c r="BP32" s="304"/>
      <c r="BQ32" s="304"/>
      <c r="BR32" s="613"/>
      <c r="BS32" s="304"/>
      <c r="BT32" s="304"/>
      <c r="BU32" s="304"/>
      <c r="BV32" s="304" t="s">
        <v>35</v>
      </c>
      <c r="BW32" s="617"/>
      <c r="BX32" s="304"/>
      <c r="BY32" s="304"/>
      <c r="BZ32" s="304"/>
      <c r="CA32" s="304"/>
      <c r="CB32" s="304"/>
      <c r="CC32" s="615"/>
      <c r="CD32" s="331"/>
      <c r="CE32" s="304"/>
      <c r="CF32" s="304" t="s">
        <v>36</v>
      </c>
      <c r="CG32" s="613"/>
      <c r="CH32" s="304"/>
      <c r="CI32" s="304"/>
      <c r="CJ32" s="304"/>
      <c r="CK32" s="304"/>
      <c r="CL32" s="613"/>
      <c r="CM32" s="304"/>
      <c r="CN32" s="616"/>
      <c r="CO32" s="304"/>
      <c r="CP32" s="304" t="s">
        <v>37</v>
      </c>
      <c r="CQ32" s="304"/>
      <c r="CR32" s="304"/>
      <c r="CS32" s="304"/>
      <c r="CT32" s="304"/>
      <c r="CU32" s="304"/>
      <c r="CV32" s="304"/>
      <c r="CW32" s="304"/>
      <c r="CX32" s="616"/>
      <c r="CY32" s="622"/>
      <c r="CZ32" s="331"/>
      <c r="DA32" s="304"/>
      <c r="DB32" s="304"/>
      <c r="DC32" s="616"/>
      <c r="DD32" s="616"/>
      <c r="DE32" s="613"/>
      <c r="DF32" s="304"/>
      <c r="DG32" s="304"/>
      <c r="DH32" s="304"/>
      <c r="DI32" s="304"/>
      <c r="DJ32" s="304"/>
      <c r="DK32" s="304"/>
      <c r="DL32" s="304"/>
      <c r="DM32" s="616"/>
      <c r="DN32" s="616"/>
      <c r="DO32" s="305"/>
      <c r="DP32" s="569">
        <f>(COUNTA(P32:BE32)+COUNTA(DF32:DH32)+ COUNTA(BF32:CZ32)+COUNTA(DD32))*3</f>
        <v>24</v>
      </c>
      <c r="DQ32" s="40">
        <v>24</v>
      </c>
      <c r="DR32" s="40">
        <f t="shared" si="101"/>
        <v>48</v>
      </c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</row>
    <row r="33" spans="1:142" ht="15.75" customHeight="1" x14ac:dyDescent="0.35">
      <c r="A33" s="721">
        <v>2496</v>
      </c>
      <c r="B33" s="358" t="s">
        <v>58</v>
      </c>
      <c r="C33" s="359" t="s">
        <v>59</v>
      </c>
      <c r="D33" s="362">
        <v>496</v>
      </c>
      <c r="E33" s="360">
        <f t="shared" si="102"/>
        <v>31</v>
      </c>
      <c r="F33" s="45"/>
      <c r="G33" s="67">
        <v>2</v>
      </c>
      <c r="H33" s="45"/>
      <c r="I33" s="44" t="s">
        <v>28</v>
      </c>
      <c r="J33" s="612"/>
      <c r="K33" s="613"/>
      <c r="L33" s="613"/>
      <c r="M33" s="613"/>
      <c r="N33" s="613"/>
      <c r="O33" s="614"/>
      <c r="P33" s="331"/>
      <c r="Q33" s="304"/>
      <c r="R33" s="304"/>
      <c r="S33" s="304"/>
      <c r="T33" s="613"/>
      <c r="U33" s="304"/>
      <c r="V33" s="304"/>
      <c r="W33" s="304" t="s">
        <v>30</v>
      </c>
      <c r="X33" s="304"/>
      <c r="Y33" s="304"/>
      <c r="Z33" s="304"/>
      <c r="AA33" s="304"/>
      <c r="AB33" s="304"/>
      <c r="AC33" s="304"/>
      <c r="AD33" s="613"/>
      <c r="AE33" s="304"/>
      <c r="AF33" s="304"/>
      <c r="AG33" s="304" t="s">
        <v>31</v>
      </c>
      <c r="AH33" s="616"/>
      <c r="AI33" s="616"/>
      <c r="AJ33" s="304"/>
      <c r="AK33" s="304"/>
      <c r="AL33" s="615"/>
      <c r="AM33" s="331"/>
      <c r="AN33" s="304"/>
      <c r="AO33" s="304"/>
      <c r="AP33" s="616"/>
      <c r="AQ33" s="636" t="s">
        <v>32</v>
      </c>
      <c r="AR33" s="616"/>
      <c r="AS33" s="616"/>
      <c r="AT33" s="304"/>
      <c r="AU33" s="304"/>
      <c r="AV33" s="304"/>
      <c r="AW33" s="304"/>
      <c r="AX33" s="304"/>
      <c r="AY33" s="304"/>
      <c r="AZ33" s="304"/>
      <c r="BA33" s="304" t="s">
        <v>33</v>
      </c>
      <c r="BB33" s="304"/>
      <c r="BC33" s="304"/>
      <c r="BD33" s="304"/>
      <c r="BE33" s="304"/>
      <c r="BF33" s="304"/>
      <c r="BG33" s="615"/>
      <c r="BH33" s="331"/>
      <c r="BI33" s="304"/>
      <c r="BJ33" s="304"/>
      <c r="BK33" s="304" t="s">
        <v>34</v>
      </c>
      <c r="BL33" s="304"/>
      <c r="BM33" s="304"/>
      <c r="BN33" s="304"/>
      <c r="BO33" s="304"/>
      <c r="BP33" s="304"/>
      <c r="BQ33" s="304"/>
      <c r="BR33" s="613"/>
      <c r="BS33" s="304"/>
      <c r="BT33" s="304"/>
      <c r="BU33" s="304" t="s">
        <v>35</v>
      </c>
      <c r="BV33" s="304"/>
      <c r="BW33" s="617"/>
      <c r="BX33" s="304"/>
      <c r="BY33" s="304"/>
      <c r="BZ33" s="616"/>
      <c r="CA33" s="616"/>
      <c r="CB33" s="616"/>
      <c r="CC33" s="615"/>
      <c r="CD33" s="620"/>
      <c r="CE33" s="636" t="s">
        <v>36</v>
      </c>
      <c r="CF33" s="616"/>
      <c r="CG33" s="621"/>
      <c r="CH33" s="616"/>
      <c r="CI33" s="304"/>
      <c r="CJ33" s="618"/>
      <c r="CK33" s="618"/>
      <c r="CL33" s="619"/>
      <c r="CM33" s="304"/>
      <c r="CN33" s="618"/>
      <c r="CO33" s="304" t="s">
        <v>37</v>
      </c>
      <c r="CP33" s="618"/>
      <c r="CQ33" s="618"/>
      <c r="CR33" s="618"/>
      <c r="CS33" s="304"/>
      <c r="CT33" s="304"/>
      <c r="CU33" s="304"/>
      <c r="CV33" s="304"/>
      <c r="CW33" s="304"/>
      <c r="CX33" s="616"/>
      <c r="CY33" s="622"/>
      <c r="CZ33" s="620"/>
      <c r="DA33" s="304"/>
      <c r="DB33" s="616"/>
      <c r="DC33" s="304"/>
      <c r="DD33" s="616"/>
      <c r="DE33" s="613"/>
      <c r="DF33" s="304"/>
      <c r="DG33" s="304"/>
      <c r="DH33" s="304"/>
      <c r="DI33" s="304"/>
      <c r="DJ33" s="304"/>
      <c r="DK33" s="304"/>
      <c r="DL33" s="304"/>
      <c r="DM33" s="616"/>
      <c r="DN33" s="616"/>
      <c r="DO33" s="305"/>
      <c r="DP33" s="569">
        <f>(COUNTA(P33:BE33)+COUNTA(DF33:DH33)+ COUNTA(BF33:CZ33)+COUNTA(DD33))*3</f>
        <v>24</v>
      </c>
      <c r="DQ33" s="40">
        <v>24</v>
      </c>
      <c r="DR33" s="40">
        <f t="shared" si="101"/>
        <v>48</v>
      </c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</row>
    <row r="34" spans="1:142" ht="15.75" customHeight="1" x14ac:dyDescent="0.35">
      <c r="A34" s="721">
        <v>2496</v>
      </c>
      <c r="B34" s="358" t="s">
        <v>60</v>
      </c>
      <c r="C34" s="359" t="s">
        <v>61</v>
      </c>
      <c r="D34" s="362">
        <v>496</v>
      </c>
      <c r="E34" s="360">
        <f t="shared" si="102"/>
        <v>31</v>
      </c>
      <c r="F34" s="45"/>
      <c r="G34" s="67">
        <v>2</v>
      </c>
      <c r="H34" s="45"/>
      <c r="I34" s="44" t="s">
        <v>40</v>
      </c>
      <c r="J34" s="612"/>
      <c r="K34" s="613"/>
      <c r="L34" s="613"/>
      <c r="M34" s="613"/>
      <c r="N34" s="613"/>
      <c r="O34" s="614"/>
      <c r="P34" s="331"/>
      <c r="Q34" s="304" t="s">
        <v>30</v>
      </c>
      <c r="R34" s="304"/>
      <c r="S34" s="304"/>
      <c r="T34" s="613"/>
      <c r="U34" s="304"/>
      <c r="V34" s="304"/>
      <c r="W34" s="304"/>
      <c r="X34" s="304"/>
      <c r="Y34" s="304"/>
      <c r="Z34" s="304"/>
      <c r="AA34" s="304" t="s">
        <v>31</v>
      </c>
      <c r="AB34" s="304"/>
      <c r="AC34" s="304"/>
      <c r="AD34" s="613"/>
      <c r="AE34" s="304"/>
      <c r="AF34" s="304"/>
      <c r="AG34" s="623"/>
      <c r="AH34" s="616"/>
      <c r="AI34" s="616"/>
      <c r="AJ34" s="304"/>
      <c r="AK34" s="304" t="s">
        <v>32</v>
      </c>
      <c r="AL34" s="615"/>
      <c r="AM34" s="331"/>
      <c r="AN34" s="304"/>
      <c r="AO34" s="304"/>
      <c r="AP34" s="304"/>
      <c r="AQ34" s="304"/>
      <c r="AR34" s="304"/>
      <c r="AS34" s="304"/>
      <c r="AT34" s="304"/>
      <c r="AU34" s="304" t="s">
        <v>33</v>
      </c>
      <c r="AV34" s="304"/>
      <c r="AW34" s="304"/>
      <c r="AX34" s="304"/>
      <c r="AY34" s="304"/>
      <c r="AZ34" s="304"/>
      <c r="BA34" s="304"/>
      <c r="BB34" s="304"/>
      <c r="BC34" s="304"/>
      <c r="BD34" s="304"/>
      <c r="BE34" s="304" t="s">
        <v>34</v>
      </c>
      <c r="BF34" s="304"/>
      <c r="BG34" s="615"/>
      <c r="BH34" s="331"/>
      <c r="BI34" s="304"/>
      <c r="BJ34" s="304"/>
      <c r="BK34" s="304"/>
      <c r="BL34" s="304"/>
      <c r="BM34" s="304"/>
      <c r="BN34" s="304"/>
      <c r="BO34" s="304" t="s">
        <v>35</v>
      </c>
      <c r="BP34" s="304"/>
      <c r="BQ34" s="304"/>
      <c r="BR34" s="613"/>
      <c r="BS34" s="304"/>
      <c r="BT34" s="304"/>
      <c r="BU34" s="304"/>
      <c r="BV34" s="304"/>
      <c r="BW34" s="617"/>
      <c r="BX34" s="304"/>
      <c r="BY34" s="304" t="s">
        <v>36</v>
      </c>
      <c r="BZ34" s="304"/>
      <c r="CA34" s="304"/>
      <c r="CB34" s="304"/>
      <c r="CC34" s="615"/>
      <c r="CD34" s="331"/>
      <c r="CE34" s="616"/>
      <c r="CF34" s="616"/>
      <c r="CG34" s="621"/>
      <c r="CH34" s="304"/>
      <c r="CI34" s="304" t="s">
        <v>37</v>
      </c>
      <c r="CJ34" s="304"/>
      <c r="CK34" s="618"/>
      <c r="CL34" s="619"/>
      <c r="CM34" s="618"/>
      <c r="CN34" s="304"/>
      <c r="CO34" s="618"/>
      <c r="CP34" s="618"/>
      <c r="CQ34" s="618"/>
      <c r="CR34" s="618"/>
      <c r="CS34" s="618"/>
      <c r="CT34" s="304"/>
      <c r="CU34" s="618"/>
      <c r="CV34" s="618"/>
      <c r="CW34" s="618"/>
      <c r="CX34" s="304"/>
      <c r="CY34" s="624"/>
      <c r="CZ34" s="625"/>
      <c r="DA34" s="304"/>
      <c r="DB34" s="616"/>
      <c r="DC34" s="618"/>
      <c r="DD34" s="618"/>
      <c r="DE34" s="613"/>
      <c r="DF34" s="304"/>
      <c r="DG34" s="304"/>
      <c r="DH34" s="304"/>
      <c r="DI34" s="304"/>
      <c r="DJ34" s="304"/>
      <c r="DK34" s="304"/>
      <c r="DL34" s="304"/>
      <c r="DM34" s="304"/>
      <c r="DN34" s="616"/>
      <c r="DO34" s="305"/>
      <c r="DP34" s="569">
        <f>(COUNTA(P34:BE34)+COUNTA(DF34:DH34)+ COUNTA(BF34:CZ34)+COUNTA(DD34))*2</f>
        <v>16</v>
      </c>
      <c r="DQ34" s="40">
        <v>22</v>
      </c>
      <c r="DR34" s="40">
        <f t="shared" si="101"/>
        <v>38</v>
      </c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</row>
    <row r="35" spans="1:142" ht="20.25" customHeight="1" x14ac:dyDescent="0.35">
      <c r="A35" s="730">
        <v>2496</v>
      </c>
      <c r="B35" s="370" t="s">
        <v>62</v>
      </c>
      <c r="C35" s="377" t="s">
        <v>63</v>
      </c>
      <c r="D35" s="371">
        <v>496</v>
      </c>
      <c r="E35" s="360">
        <f t="shared" si="102"/>
        <v>31</v>
      </c>
      <c r="F35" s="45"/>
      <c r="G35" s="67">
        <v>2</v>
      </c>
      <c r="H35" s="45"/>
      <c r="I35" s="44" t="s">
        <v>28</v>
      </c>
      <c r="J35" s="612"/>
      <c r="K35" s="613"/>
      <c r="L35" s="613"/>
      <c r="M35" s="613"/>
      <c r="N35" s="613"/>
      <c r="O35" s="614"/>
      <c r="P35" s="331"/>
      <c r="Q35" s="304"/>
      <c r="R35" s="304"/>
      <c r="S35" s="304" t="s">
        <v>30</v>
      </c>
      <c r="T35" s="613"/>
      <c r="U35" s="304"/>
      <c r="V35" s="304"/>
      <c r="W35" s="304"/>
      <c r="X35" s="304"/>
      <c r="Y35" s="304"/>
      <c r="Z35" s="304"/>
      <c r="AA35" s="304"/>
      <c r="AB35" s="304"/>
      <c r="AC35" s="304" t="s">
        <v>31</v>
      </c>
      <c r="AD35" s="613"/>
      <c r="AE35" s="304"/>
      <c r="AF35" s="304"/>
      <c r="AG35" s="304"/>
      <c r="AH35" s="304"/>
      <c r="AI35" s="304"/>
      <c r="AJ35" s="304"/>
      <c r="AK35" s="304"/>
      <c r="AL35" s="615"/>
      <c r="AM35" s="331" t="s">
        <v>32</v>
      </c>
      <c r="AN35" s="304"/>
      <c r="AO35" s="304"/>
      <c r="AP35" s="616"/>
      <c r="AQ35" s="616"/>
      <c r="AR35" s="304"/>
      <c r="AS35" s="616"/>
      <c r="AT35" s="304"/>
      <c r="AU35" s="304"/>
      <c r="AV35" s="616"/>
      <c r="AW35" s="304" t="s">
        <v>33</v>
      </c>
      <c r="AX35" s="304"/>
      <c r="AY35" s="304"/>
      <c r="AZ35" s="616"/>
      <c r="BA35" s="616"/>
      <c r="BB35" s="304"/>
      <c r="BC35" s="616"/>
      <c r="BD35" s="304"/>
      <c r="BE35" s="304"/>
      <c r="BF35" s="304"/>
      <c r="BG35" s="615" t="s">
        <v>34</v>
      </c>
      <c r="BH35" s="331"/>
      <c r="BI35" s="304"/>
      <c r="BJ35" s="304"/>
      <c r="BK35" s="304"/>
      <c r="BL35" s="304"/>
      <c r="BM35" s="304"/>
      <c r="BN35" s="304"/>
      <c r="BO35" s="304"/>
      <c r="BP35" s="304"/>
      <c r="BQ35" s="304" t="s">
        <v>35</v>
      </c>
      <c r="BR35" s="613"/>
      <c r="BS35" s="304"/>
      <c r="BT35" s="304"/>
      <c r="BU35" s="304"/>
      <c r="BV35" s="304"/>
      <c r="BW35" s="617"/>
      <c r="BX35" s="304"/>
      <c r="BY35" s="304"/>
      <c r="BZ35" s="304"/>
      <c r="CA35" s="304" t="s">
        <v>36</v>
      </c>
      <c r="CB35" s="304"/>
      <c r="CC35" s="615"/>
      <c r="CD35" s="331"/>
      <c r="CE35" s="304"/>
      <c r="CF35" s="304"/>
      <c r="CG35" s="613"/>
      <c r="CH35" s="304"/>
      <c r="CI35" s="304"/>
      <c r="CJ35" s="304"/>
      <c r="CK35" s="304" t="s">
        <v>37</v>
      </c>
      <c r="CL35" s="613"/>
      <c r="CM35" s="304"/>
      <c r="CN35" s="616"/>
      <c r="CO35" s="616"/>
      <c r="CP35" s="304"/>
      <c r="CQ35" s="616"/>
      <c r="CR35" s="616"/>
      <c r="CS35" s="304"/>
      <c r="CT35" s="616"/>
      <c r="CU35" s="304"/>
      <c r="CV35" s="304"/>
      <c r="CW35" s="304"/>
      <c r="CX35" s="618"/>
      <c r="CY35" s="624"/>
      <c r="CZ35" s="331"/>
      <c r="DA35" s="304"/>
      <c r="DB35" s="616"/>
      <c r="DC35" s="618"/>
      <c r="DD35" s="618"/>
      <c r="DE35" s="613"/>
      <c r="DF35" s="304"/>
      <c r="DG35" s="304"/>
      <c r="DH35" s="304"/>
      <c r="DI35" s="304"/>
      <c r="DJ35" s="304"/>
      <c r="DK35" s="304"/>
      <c r="DL35" s="304"/>
      <c r="DM35" s="616"/>
      <c r="DN35" s="616"/>
      <c r="DO35" s="305"/>
      <c r="DP35" s="569">
        <f>(COUNTA(P35:BE35)+COUNTA(DF35:DH35)+ COUNTA(BF35:CZ35)+COUNTA(DD35))*3</f>
        <v>24</v>
      </c>
      <c r="DQ35" s="40">
        <v>24</v>
      </c>
      <c r="DR35" s="40">
        <f t="shared" si="101"/>
        <v>48</v>
      </c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</row>
    <row r="36" spans="1:142" ht="16.5" customHeight="1" thickBot="1" x14ac:dyDescent="0.4">
      <c r="A36" s="744">
        <v>2496</v>
      </c>
      <c r="B36" s="312" t="s">
        <v>13</v>
      </c>
      <c r="C36" s="415" t="s">
        <v>50</v>
      </c>
      <c r="D36" s="312">
        <v>496</v>
      </c>
      <c r="E36" s="372">
        <f t="shared" si="102"/>
        <v>31</v>
      </c>
      <c r="F36" s="63"/>
      <c r="G36" s="70">
        <v>2</v>
      </c>
      <c r="H36" s="63"/>
      <c r="I36" s="54" t="s">
        <v>28</v>
      </c>
      <c r="J36" s="626"/>
      <c r="K36" s="627"/>
      <c r="L36" s="627"/>
      <c r="M36" s="627"/>
      <c r="N36" s="627"/>
      <c r="O36" s="628"/>
      <c r="P36" s="630"/>
      <c r="Q36" s="307"/>
      <c r="R36" s="307"/>
      <c r="S36" s="307"/>
      <c r="T36" s="627"/>
      <c r="U36" s="307"/>
      <c r="V36" s="307"/>
      <c r="W36" s="307"/>
      <c r="X36" s="307"/>
      <c r="Y36" s="307"/>
      <c r="Z36" s="307"/>
      <c r="AA36" s="307"/>
      <c r="AB36" s="307"/>
      <c r="AC36" s="307"/>
      <c r="AD36" s="627"/>
      <c r="AE36" s="307"/>
      <c r="AF36" s="307"/>
      <c r="AG36" s="307"/>
      <c r="AH36" s="307"/>
      <c r="AI36" s="307"/>
      <c r="AJ36" s="307" t="s">
        <v>51</v>
      </c>
      <c r="AK36" s="307"/>
      <c r="AL36" s="629"/>
      <c r="AM36" s="630"/>
      <c r="AN36" s="307"/>
      <c r="AO36" s="307"/>
      <c r="AP36" s="631"/>
      <c r="AQ36" s="631"/>
      <c r="AR36" s="631"/>
      <c r="AS36" s="631"/>
      <c r="AT36" s="307" t="s">
        <v>51</v>
      </c>
      <c r="AU36" s="307"/>
      <c r="AV36" s="631"/>
      <c r="AW36" s="631"/>
      <c r="AX36" s="631"/>
      <c r="AY36" s="307"/>
      <c r="AZ36" s="631"/>
      <c r="BA36" s="631"/>
      <c r="BB36" s="631"/>
      <c r="BC36" s="631"/>
      <c r="BD36" s="307" t="s">
        <v>51</v>
      </c>
      <c r="BE36" s="307"/>
      <c r="BF36" s="307"/>
      <c r="BG36" s="629"/>
      <c r="BH36" s="630"/>
      <c r="BI36" s="307"/>
      <c r="BJ36" s="307"/>
      <c r="BK36" s="307"/>
      <c r="BL36" s="307"/>
      <c r="BM36" s="307"/>
      <c r="BN36" s="307"/>
      <c r="BO36" s="307"/>
      <c r="BP36" s="307"/>
      <c r="BQ36" s="307"/>
      <c r="BR36" s="627"/>
      <c r="BS36" s="307"/>
      <c r="BT36" s="307"/>
      <c r="BU36" s="307"/>
      <c r="BV36" s="307"/>
      <c r="BW36" s="632"/>
      <c r="BX36" s="307" t="s">
        <v>51</v>
      </c>
      <c r="BY36" s="307"/>
      <c r="BZ36" s="307"/>
      <c r="CA36" s="307"/>
      <c r="CB36" s="307"/>
      <c r="CC36" s="629"/>
      <c r="CD36" s="630"/>
      <c r="CE36" s="307"/>
      <c r="CF36" s="307"/>
      <c r="CG36" s="627"/>
      <c r="CH36" s="307" t="s">
        <v>51</v>
      </c>
      <c r="CI36" s="307"/>
      <c r="CJ36" s="307"/>
      <c r="CK36" s="307"/>
      <c r="CL36" s="627"/>
      <c r="CM36" s="307"/>
      <c r="CN36" s="631"/>
      <c r="CO36" s="631"/>
      <c r="CP36" s="631"/>
      <c r="CQ36" s="631"/>
      <c r="CR36" s="307" t="s">
        <v>51</v>
      </c>
      <c r="CS36" s="307"/>
      <c r="CT36" s="631"/>
      <c r="CU36" s="631"/>
      <c r="CV36" s="631"/>
      <c r="CW36" s="307"/>
      <c r="CX36" s="633"/>
      <c r="CY36" s="634"/>
      <c r="CZ36" s="635"/>
      <c r="DA36" s="307"/>
      <c r="DB36" s="307"/>
      <c r="DC36" s="633"/>
      <c r="DD36" s="633"/>
      <c r="DE36" s="627"/>
      <c r="DF36" s="306"/>
      <c r="DG36" s="307"/>
      <c r="DH36" s="307"/>
      <c r="DI36" s="307"/>
      <c r="DJ36" s="307"/>
      <c r="DK36" s="307"/>
      <c r="DL36" s="307"/>
      <c r="DM36" s="631"/>
      <c r="DN36" s="631"/>
      <c r="DO36" s="308"/>
      <c r="DP36" s="314"/>
      <c r="DQ36" s="68">
        <v>0</v>
      </c>
      <c r="DR36" s="68">
        <f t="shared" si="101"/>
        <v>0</v>
      </c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</row>
    <row r="37" spans="1:142" ht="15.75" customHeight="1" x14ac:dyDescent="0.35">
      <c r="A37" s="729">
        <v>3496</v>
      </c>
      <c r="B37" s="357" t="s">
        <v>64</v>
      </c>
      <c r="C37" s="373" t="s">
        <v>65</v>
      </c>
      <c r="D37" s="353">
        <v>496</v>
      </c>
      <c r="E37" s="355">
        <v>41</v>
      </c>
      <c r="F37" s="65"/>
      <c r="G37" s="65">
        <v>3</v>
      </c>
      <c r="H37" s="65"/>
      <c r="I37" s="296" t="s">
        <v>28</v>
      </c>
      <c r="J37" s="599"/>
      <c r="K37" s="600"/>
      <c r="L37" s="600"/>
      <c r="M37" s="600"/>
      <c r="N37" s="600"/>
      <c r="O37" s="601"/>
      <c r="P37" s="596"/>
      <c r="Q37" s="302"/>
      <c r="R37" s="302"/>
      <c r="S37" s="302"/>
      <c r="T37" s="600"/>
      <c r="U37" s="302"/>
      <c r="V37" s="302"/>
      <c r="W37" s="302" t="s">
        <v>30</v>
      </c>
      <c r="X37" s="302"/>
      <c r="Y37" s="302"/>
      <c r="Z37" s="302"/>
      <c r="AA37" s="302"/>
      <c r="AB37" s="302"/>
      <c r="AC37" s="302"/>
      <c r="AD37" s="600"/>
      <c r="AE37" s="302"/>
      <c r="AF37" s="302"/>
      <c r="AG37" s="302" t="s">
        <v>31</v>
      </c>
      <c r="AH37" s="302"/>
      <c r="AI37" s="302"/>
      <c r="AJ37" s="302"/>
      <c r="AK37" s="302"/>
      <c r="AL37" s="602"/>
      <c r="AM37" s="603"/>
      <c r="AN37" s="604"/>
      <c r="AO37" s="604"/>
      <c r="AP37" s="302"/>
      <c r="AQ37" s="302" t="s">
        <v>32</v>
      </c>
      <c r="AR37" s="604"/>
      <c r="AS37" s="604"/>
      <c r="AT37" s="302"/>
      <c r="AU37" s="302"/>
      <c r="AV37" s="302"/>
      <c r="AW37" s="302"/>
      <c r="AX37" s="302"/>
      <c r="AY37" s="302"/>
      <c r="AZ37" s="302"/>
      <c r="BA37" s="302" t="s">
        <v>33</v>
      </c>
      <c r="BB37" s="302"/>
      <c r="BC37" s="302"/>
      <c r="BD37" s="302"/>
      <c r="BE37" s="302"/>
      <c r="BF37" s="302"/>
      <c r="BG37" s="602"/>
      <c r="BH37" s="596"/>
      <c r="BI37" s="302"/>
      <c r="BJ37" s="302"/>
      <c r="BK37" s="302" t="s">
        <v>34</v>
      </c>
      <c r="BL37" s="302"/>
      <c r="BM37" s="302"/>
      <c r="BN37" s="302"/>
      <c r="BO37" s="302"/>
      <c r="BP37" s="302"/>
      <c r="BQ37" s="302"/>
      <c r="BR37" s="600"/>
      <c r="BS37" s="302"/>
      <c r="BT37" s="302"/>
      <c r="BU37" s="302" t="s">
        <v>35</v>
      </c>
      <c r="BV37" s="302"/>
      <c r="BW37" s="605"/>
      <c r="BX37" s="302"/>
      <c r="BY37" s="302"/>
      <c r="BZ37" s="302"/>
      <c r="CA37" s="302"/>
      <c r="CB37" s="302"/>
      <c r="CC37" s="602"/>
      <c r="CD37" s="596"/>
      <c r="CE37" s="302" t="s">
        <v>36</v>
      </c>
      <c r="CF37" s="604"/>
      <c r="CG37" s="606"/>
      <c r="CH37" s="302"/>
      <c r="CI37" s="607"/>
      <c r="CJ37" s="302"/>
      <c r="CK37" s="607"/>
      <c r="CL37" s="608"/>
      <c r="CM37" s="607"/>
      <c r="CN37" s="302"/>
      <c r="CO37" s="302" t="s">
        <v>37</v>
      </c>
      <c r="CP37" s="607"/>
      <c r="CQ37" s="607"/>
      <c r="CR37" s="302"/>
      <c r="CS37" s="607"/>
      <c r="CT37" s="302"/>
      <c r="CU37" s="607"/>
      <c r="CV37" s="607"/>
      <c r="CW37" s="607"/>
      <c r="CX37" s="609"/>
      <c r="CY37" s="610"/>
      <c r="CZ37" s="611"/>
      <c r="DA37" s="302"/>
      <c r="DB37" s="302"/>
      <c r="DC37" s="302"/>
      <c r="DD37" s="302"/>
      <c r="DE37" s="600"/>
      <c r="DF37" s="302"/>
      <c r="DG37" s="302"/>
      <c r="DH37" s="302"/>
      <c r="DI37" s="302"/>
      <c r="DJ37" s="302"/>
      <c r="DK37" s="302"/>
      <c r="DL37" s="302"/>
      <c r="DM37" s="604"/>
      <c r="DN37" s="604"/>
      <c r="DO37" s="303"/>
      <c r="DP37" s="568">
        <f>(COUNTA(P37:BE37)+COUNTA(DF37:DH37)+ COUNTA(BF37:CZ37)+COUNTA(DD37))*3</f>
        <v>24</v>
      </c>
      <c r="DQ37" s="575">
        <v>24</v>
      </c>
      <c r="DR37" s="317">
        <f t="shared" si="101"/>
        <v>48</v>
      </c>
      <c r="DS37" s="1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</row>
    <row r="38" spans="1:142" ht="31.5" customHeight="1" x14ac:dyDescent="0.35">
      <c r="A38" s="721">
        <v>3496</v>
      </c>
      <c r="B38" s="370" t="s">
        <v>66</v>
      </c>
      <c r="C38" s="374" t="s">
        <v>67</v>
      </c>
      <c r="D38" s="358">
        <v>496</v>
      </c>
      <c r="E38" s="360">
        <f>+E37</f>
        <v>41</v>
      </c>
      <c r="F38" s="67"/>
      <c r="G38" s="67">
        <v>3</v>
      </c>
      <c r="H38" s="67"/>
      <c r="I38" s="297" t="s">
        <v>28</v>
      </c>
      <c r="J38" s="612"/>
      <c r="K38" s="613"/>
      <c r="L38" s="613"/>
      <c r="M38" s="613"/>
      <c r="N38" s="613"/>
      <c r="O38" s="614"/>
      <c r="P38" s="331"/>
      <c r="Q38" s="304"/>
      <c r="R38" s="304"/>
      <c r="S38" s="304"/>
      <c r="T38" s="613"/>
      <c r="U38" s="304"/>
      <c r="V38" s="304" t="s">
        <v>30</v>
      </c>
      <c r="W38" s="304"/>
      <c r="X38" s="304"/>
      <c r="Y38" s="304"/>
      <c r="Z38" s="304"/>
      <c r="AA38" s="304"/>
      <c r="AB38" s="304"/>
      <c r="AC38" s="304"/>
      <c r="AD38" s="613"/>
      <c r="AE38" s="304"/>
      <c r="AF38" s="304" t="s">
        <v>31</v>
      </c>
      <c r="AG38" s="304"/>
      <c r="AH38" s="304"/>
      <c r="AI38" s="304"/>
      <c r="AJ38" s="304"/>
      <c r="AK38" s="304"/>
      <c r="AL38" s="615"/>
      <c r="AM38" s="331"/>
      <c r="AN38" s="304"/>
      <c r="AO38" s="304"/>
      <c r="AP38" s="304" t="s">
        <v>32</v>
      </c>
      <c r="AQ38" s="304"/>
      <c r="AR38" s="304"/>
      <c r="AS38" s="304"/>
      <c r="AT38" s="616"/>
      <c r="AU38" s="304"/>
      <c r="AV38" s="304"/>
      <c r="AW38" s="304"/>
      <c r="AX38" s="304"/>
      <c r="AY38" s="304"/>
      <c r="AZ38" s="304" t="s">
        <v>33</v>
      </c>
      <c r="BA38" s="304"/>
      <c r="BB38" s="304"/>
      <c r="BC38" s="304"/>
      <c r="BD38" s="304"/>
      <c r="BE38" s="304"/>
      <c r="BF38" s="304"/>
      <c r="BG38" s="615"/>
      <c r="BH38" s="331"/>
      <c r="BI38" s="304"/>
      <c r="BJ38" s="304" t="s">
        <v>34</v>
      </c>
      <c r="BK38" s="304"/>
      <c r="BL38" s="304"/>
      <c r="BM38" s="304"/>
      <c r="BN38" s="304"/>
      <c r="BO38" s="304"/>
      <c r="BP38" s="304"/>
      <c r="BQ38" s="304"/>
      <c r="BR38" s="613"/>
      <c r="BS38" s="304"/>
      <c r="BT38" s="304" t="s">
        <v>35</v>
      </c>
      <c r="BU38" s="304"/>
      <c r="BV38" s="304"/>
      <c r="BW38" s="617"/>
      <c r="BX38" s="304"/>
      <c r="BY38" s="304"/>
      <c r="BZ38" s="304"/>
      <c r="CA38" s="304"/>
      <c r="CB38" s="304"/>
      <c r="CC38" s="615"/>
      <c r="CD38" s="331" t="s">
        <v>36</v>
      </c>
      <c r="CE38" s="304"/>
      <c r="CF38" s="618"/>
      <c r="CG38" s="619"/>
      <c r="CH38" s="618"/>
      <c r="CI38" s="304"/>
      <c r="CJ38" s="618"/>
      <c r="CK38" s="304"/>
      <c r="CL38" s="613"/>
      <c r="CM38" s="618"/>
      <c r="CN38" s="304" t="s">
        <v>37</v>
      </c>
      <c r="CO38" s="304"/>
      <c r="CP38" s="304"/>
      <c r="CQ38" s="304"/>
      <c r="CR38" s="304"/>
      <c r="CS38" s="304"/>
      <c r="CT38" s="304"/>
      <c r="CU38" s="304"/>
      <c r="CV38" s="304"/>
      <c r="CW38" s="304"/>
      <c r="CX38" s="616"/>
      <c r="CY38" s="305"/>
      <c r="CZ38" s="620"/>
      <c r="DA38" s="304"/>
      <c r="DB38" s="616"/>
      <c r="DC38" s="304"/>
      <c r="DD38" s="304"/>
      <c r="DE38" s="613"/>
      <c r="DF38" s="304"/>
      <c r="DG38" s="304"/>
      <c r="DH38" s="304"/>
      <c r="DI38" s="304"/>
      <c r="DJ38" s="304"/>
      <c r="DK38" s="304"/>
      <c r="DL38" s="304"/>
      <c r="DM38" s="616"/>
      <c r="DN38" s="616"/>
      <c r="DO38" s="305"/>
      <c r="DP38" s="569">
        <f>(COUNTA(P38:BE38)+COUNTA(DF38:DH38)+ COUNTA(BF38:CZ38)+COUNTA(DD38))*3</f>
        <v>24</v>
      </c>
      <c r="DQ38" s="571">
        <v>24</v>
      </c>
      <c r="DR38" s="318">
        <f t="shared" si="101"/>
        <v>48</v>
      </c>
      <c r="DS38" s="1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</row>
    <row r="39" spans="1:142" ht="15.75" customHeight="1" x14ac:dyDescent="0.35">
      <c r="A39" s="721">
        <v>3496</v>
      </c>
      <c r="B39" s="370" t="s">
        <v>68</v>
      </c>
      <c r="C39" s="374" t="s">
        <v>69</v>
      </c>
      <c r="D39" s="358">
        <v>496</v>
      </c>
      <c r="E39" s="360">
        <f>+E38</f>
        <v>41</v>
      </c>
      <c r="F39" s="67"/>
      <c r="G39" s="67">
        <v>3</v>
      </c>
      <c r="H39" s="67"/>
      <c r="I39" s="297" t="s">
        <v>28</v>
      </c>
      <c r="J39" s="612"/>
      <c r="K39" s="613"/>
      <c r="L39" s="613"/>
      <c r="M39" s="613"/>
      <c r="N39" s="613"/>
      <c r="O39" s="614"/>
      <c r="P39" s="331"/>
      <c r="Q39" s="304" t="s">
        <v>30</v>
      </c>
      <c r="R39" s="304"/>
      <c r="S39" s="304"/>
      <c r="T39" s="613"/>
      <c r="U39" s="304"/>
      <c r="V39" s="304"/>
      <c r="W39" s="304"/>
      <c r="X39" s="304"/>
      <c r="Y39" s="304"/>
      <c r="Z39" s="304"/>
      <c r="AA39" s="304" t="s">
        <v>31</v>
      </c>
      <c r="AB39" s="304"/>
      <c r="AC39" s="304"/>
      <c r="AD39" s="613"/>
      <c r="AE39" s="304"/>
      <c r="AF39" s="304"/>
      <c r="AG39" s="304"/>
      <c r="AH39" s="304"/>
      <c r="AI39" s="304"/>
      <c r="AJ39" s="304"/>
      <c r="AK39" s="304" t="s">
        <v>32</v>
      </c>
      <c r="AL39" s="615"/>
      <c r="AM39" s="331"/>
      <c r="AN39" s="304"/>
      <c r="AO39" s="304"/>
      <c r="AP39" s="616"/>
      <c r="AQ39" s="304"/>
      <c r="AR39" s="304"/>
      <c r="AS39" s="304"/>
      <c r="AT39" s="304"/>
      <c r="AU39" s="304" t="s">
        <v>33</v>
      </c>
      <c r="AV39" s="304"/>
      <c r="AW39" s="304"/>
      <c r="AX39" s="304"/>
      <c r="AY39" s="616"/>
      <c r="AZ39" s="616"/>
      <c r="BA39" s="304"/>
      <c r="BB39" s="304"/>
      <c r="BC39" s="304"/>
      <c r="BD39" s="304"/>
      <c r="BE39" s="304" t="s">
        <v>34</v>
      </c>
      <c r="BF39" s="304"/>
      <c r="BG39" s="615"/>
      <c r="BH39" s="331"/>
      <c r="BI39" s="304"/>
      <c r="BJ39" s="304"/>
      <c r="BK39" s="304"/>
      <c r="BL39" s="304"/>
      <c r="BM39" s="304"/>
      <c r="BN39" s="304"/>
      <c r="BO39" s="304" t="s">
        <v>35</v>
      </c>
      <c r="BP39" s="304"/>
      <c r="BQ39" s="304"/>
      <c r="BR39" s="613"/>
      <c r="BS39" s="304"/>
      <c r="BT39" s="304"/>
      <c r="BU39" s="304"/>
      <c r="BV39" s="304"/>
      <c r="BW39" s="617"/>
      <c r="BX39" s="304"/>
      <c r="BY39" s="304" t="s">
        <v>36</v>
      </c>
      <c r="BZ39" s="304"/>
      <c r="CA39" s="304"/>
      <c r="CB39" s="304"/>
      <c r="CC39" s="615"/>
      <c r="CD39" s="331"/>
      <c r="CE39" s="304"/>
      <c r="CF39" s="304"/>
      <c r="CG39" s="613"/>
      <c r="CH39" s="304"/>
      <c r="CI39" s="304" t="s">
        <v>37</v>
      </c>
      <c r="CJ39" s="304"/>
      <c r="CK39" s="304"/>
      <c r="CL39" s="613"/>
      <c r="CM39" s="304"/>
      <c r="CN39" s="616"/>
      <c r="CO39" s="304"/>
      <c r="CP39" s="304"/>
      <c r="CQ39" s="304"/>
      <c r="CR39" s="304"/>
      <c r="CS39" s="304"/>
      <c r="CT39" s="304"/>
      <c r="CU39" s="304"/>
      <c r="CV39" s="304"/>
      <c r="CW39" s="304"/>
      <c r="CX39" s="616"/>
      <c r="CY39" s="622"/>
      <c r="CZ39" s="331"/>
      <c r="DA39" s="304"/>
      <c r="DB39" s="304"/>
      <c r="DC39" s="304"/>
      <c r="DD39" s="616"/>
      <c r="DE39" s="613"/>
      <c r="DF39" s="304"/>
      <c r="DG39" s="304"/>
      <c r="DH39" s="304"/>
      <c r="DI39" s="304"/>
      <c r="DJ39" s="304"/>
      <c r="DK39" s="304"/>
      <c r="DL39" s="304"/>
      <c r="DM39" s="616"/>
      <c r="DN39" s="616"/>
      <c r="DO39" s="305"/>
      <c r="DP39" s="569">
        <f>(COUNTA(P39:BE39)+COUNTA(DF39:DH39)+ COUNTA(BF39:CZ39)+COUNTA(DD39))*3</f>
        <v>24</v>
      </c>
      <c r="DQ39" s="571">
        <v>24</v>
      </c>
      <c r="DR39" s="318">
        <f t="shared" si="101"/>
        <v>48</v>
      </c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</row>
    <row r="40" spans="1:142" ht="15.75" customHeight="1" x14ac:dyDescent="0.35">
      <c r="A40" s="721">
        <v>3496</v>
      </c>
      <c r="B40" s="370" t="s">
        <v>70</v>
      </c>
      <c r="C40" s="374" t="s">
        <v>71</v>
      </c>
      <c r="D40" s="358">
        <v>496</v>
      </c>
      <c r="E40" s="360">
        <f>+E39</f>
        <v>41</v>
      </c>
      <c r="F40" s="67"/>
      <c r="G40" s="67">
        <v>3</v>
      </c>
      <c r="H40" s="67"/>
      <c r="I40" s="297" t="s">
        <v>28</v>
      </c>
      <c r="J40" s="612"/>
      <c r="K40" s="613"/>
      <c r="L40" s="613"/>
      <c r="M40" s="613"/>
      <c r="N40" s="613"/>
      <c r="O40" s="614"/>
      <c r="P40" s="331"/>
      <c r="Q40" s="304"/>
      <c r="R40" s="304"/>
      <c r="S40" s="304"/>
      <c r="T40" s="613"/>
      <c r="U40" s="304"/>
      <c r="V40" s="304"/>
      <c r="W40" s="304"/>
      <c r="X40" s="304" t="s">
        <v>30</v>
      </c>
      <c r="Y40" s="304"/>
      <c r="Z40" s="304"/>
      <c r="AA40" s="304"/>
      <c r="AB40" s="304"/>
      <c r="AC40" s="304"/>
      <c r="AD40" s="613"/>
      <c r="AE40" s="304"/>
      <c r="AF40" s="304"/>
      <c r="AG40" s="616"/>
      <c r="AH40" s="304" t="s">
        <v>31</v>
      </c>
      <c r="AI40" s="616"/>
      <c r="AJ40" s="304"/>
      <c r="AK40" s="304"/>
      <c r="AL40" s="615"/>
      <c r="AM40" s="331"/>
      <c r="AN40" s="304"/>
      <c r="AO40" s="304"/>
      <c r="AP40" s="616"/>
      <c r="AQ40" s="616"/>
      <c r="AR40" s="304" t="s">
        <v>32</v>
      </c>
      <c r="AS40" s="616"/>
      <c r="AT40" s="304"/>
      <c r="AU40" s="304"/>
      <c r="AV40" s="304"/>
      <c r="AW40" s="304"/>
      <c r="AX40" s="304"/>
      <c r="AY40" s="304"/>
      <c r="AZ40" s="304"/>
      <c r="BA40" s="304"/>
      <c r="BB40" s="304" t="s">
        <v>33</v>
      </c>
      <c r="BC40" s="304"/>
      <c r="BD40" s="304"/>
      <c r="BE40" s="304"/>
      <c r="BF40" s="304"/>
      <c r="BG40" s="615"/>
      <c r="BH40" s="331"/>
      <c r="BI40" s="304"/>
      <c r="BJ40" s="304"/>
      <c r="BK40" s="304"/>
      <c r="BL40" s="304" t="s">
        <v>34</v>
      </c>
      <c r="BM40" s="304"/>
      <c r="BN40" s="304"/>
      <c r="BO40" s="304"/>
      <c r="BP40" s="304"/>
      <c r="BQ40" s="304"/>
      <c r="BR40" s="613"/>
      <c r="BS40" s="304"/>
      <c r="BT40" s="304"/>
      <c r="BU40" s="304"/>
      <c r="BV40" s="304" t="s">
        <v>35</v>
      </c>
      <c r="BW40" s="617"/>
      <c r="BX40" s="304"/>
      <c r="BY40" s="304"/>
      <c r="BZ40" s="616"/>
      <c r="CA40" s="616"/>
      <c r="CB40" s="616"/>
      <c r="CC40" s="615"/>
      <c r="CD40" s="620"/>
      <c r="CE40" s="616"/>
      <c r="CF40" s="304" t="s">
        <v>36</v>
      </c>
      <c r="CG40" s="621"/>
      <c r="CH40" s="616"/>
      <c r="CI40" s="304"/>
      <c r="CJ40" s="618"/>
      <c r="CK40" s="618"/>
      <c r="CL40" s="619"/>
      <c r="CM40" s="304"/>
      <c r="CN40" s="618"/>
      <c r="CO40" s="618"/>
      <c r="CP40" s="304" t="s">
        <v>37</v>
      </c>
      <c r="CQ40" s="618"/>
      <c r="CR40" s="618"/>
      <c r="CS40" s="304"/>
      <c r="CT40" s="304"/>
      <c r="CU40" s="304"/>
      <c r="CV40" s="304"/>
      <c r="CW40" s="304"/>
      <c r="CX40" s="616"/>
      <c r="CY40" s="622"/>
      <c r="CZ40" s="620"/>
      <c r="DA40" s="304"/>
      <c r="DB40" s="616"/>
      <c r="DC40" s="304"/>
      <c r="DD40" s="616"/>
      <c r="DE40" s="613"/>
      <c r="DF40" s="304"/>
      <c r="DG40" s="304"/>
      <c r="DH40" s="304"/>
      <c r="DI40" s="304"/>
      <c r="DJ40" s="304"/>
      <c r="DK40" s="304"/>
      <c r="DL40" s="304"/>
      <c r="DM40" s="616"/>
      <c r="DN40" s="616"/>
      <c r="DO40" s="305"/>
      <c r="DP40" s="569">
        <f>(COUNTA(P40:BE40)+COUNTA(DF40:DH40)+ COUNTA(BF40:CZ40)+COUNTA(DD40))*3</f>
        <v>24</v>
      </c>
      <c r="DQ40" s="571">
        <v>24</v>
      </c>
      <c r="DR40" s="318">
        <f t="shared" si="101"/>
        <v>48</v>
      </c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</row>
    <row r="41" spans="1:142" ht="15.75" customHeight="1" x14ac:dyDescent="0.35">
      <c r="A41" s="721">
        <v>3496</v>
      </c>
      <c r="B41" s="370" t="s">
        <v>72</v>
      </c>
      <c r="C41" s="374" t="s">
        <v>73</v>
      </c>
      <c r="D41" s="370">
        <v>496</v>
      </c>
      <c r="E41" s="358">
        <f>+E40</f>
        <v>41</v>
      </c>
      <c r="F41" s="45"/>
      <c r="G41" s="45">
        <v>3</v>
      </c>
      <c r="H41" s="67"/>
      <c r="I41" s="297" t="s">
        <v>28</v>
      </c>
      <c r="J41" s="612"/>
      <c r="K41" s="613"/>
      <c r="L41" s="613"/>
      <c r="M41" s="613"/>
      <c r="N41" s="613"/>
      <c r="O41" s="614"/>
      <c r="P41" s="331"/>
      <c r="Q41" s="304"/>
      <c r="R41" s="304" t="s">
        <v>30</v>
      </c>
      <c r="S41" s="304"/>
      <c r="T41" s="613"/>
      <c r="U41" s="304"/>
      <c r="V41" s="304"/>
      <c r="W41" s="304"/>
      <c r="X41" s="304"/>
      <c r="Y41" s="304"/>
      <c r="Z41" s="304"/>
      <c r="AA41" s="304"/>
      <c r="AB41" s="304" t="s">
        <v>31</v>
      </c>
      <c r="AC41" s="304"/>
      <c r="AD41" s="613"/>
      <c r="AE41" s="304"/>
      <c r="AF41" s="304"/>
      <c r="AG41" s="623"/>
      <c r="AH41" s="616"/>
      <c r="AI41" s="616"/>
      <c r="AJ41" s="304"/>
      <c r="AK41" s="304"/>
      <c r="AL41" s="615" t="s">
        <v>32</v>
      </c>
      <c r="AM41" s="331"/>
      <c r="AN41" s="304"/>
      <c r="AO41" s="304"/>
      <c r="AP41" s="304"/>
      <c r="AQ41" s="304"/>
      <c r="AR41" s="304"/>
      <c r="AS41" s="304"/>
      <c r="AT41" s="304"/>
      <c r="AU41" s="304"/>
      <c r="AV41" s="304" t="s">
        <v>33</v>
      </c>
      <c r="AW41" s="304"/>
      <c r="AX41" s="304"/>
      <c r="AY41" s="304"/>
      <c r="AZ41" s="304"/>
      <c r="BA41" s="304"/>
      <c r="BB41" s="304"/>
      <c r="BC41" s="304"/>
      <c r="BD41" s="304"/>
      <c r="BE41" s="304"/>
      <c r="BF41" s="304" t="s">
        <v>34</v>
      </c>
      <c r="BG41" s="615"/>
      <c r="BH41" s="331"/>
      <c r="BI41" s="304"/>
      <c r="BJ41" s="304"/>
      <c r="BK41" s="304"/>
      <c r="BL41" s="304"/>
      <c r="BM41" s="304"/>
      <c r="BN41" s="304"/>
      <c r="BO41" s="304"/>
      <c r="BP41" s="304" t="s">
        <v>35</v>
      </c>
      <c r="BQ41" s="304"/>
      <c r="BR41" s="613"/>
      <c r="BS41" s="304"/>
      <c r="BT41" s="304"/>
      <c r="BU41" s="304"/>
      <c r="BV41" s="304"/>
      <c r="BW41" s="617"/>
      <c r="BX41" s="304"/>
      <c r="BY41" s="304"/>
      <c r="BZ41" s="304" t="s">
        <v>36</v>
      </c>
      <c r="CA41" s="304"/>
      <c r="CB41" s="304"/>
      <c r="CC41" s="615"/>
      <c r="CD41" s="331"/>
      <c r="CE41" s="616"/>
      <c r="CF41" s="616"/>
      <c r="CG41" s="621"/>
      <c r="CH41" s="304"/>
      <c r="CI41" s="304"/>
      <c r="CJ41" s="304" t="s">
        <v>37</v>
      </c>
      <c r="CK41" s="618"/>
      <c r="CL41" s="619"/>
      <c r="CM41" s="618"/>
      <c r="CN41" s="304"/>
      <c r="CO41" s="618"/>
      <c r="CP41" s="618"/>
      <c r="CQ41" s="618"/>
      <c r="CR41" s="618"/>
      <c r="CS41" s="618"/>
      <c r="CT41" s="304"/>
      <c r="CU41" s="618"/>
      <c r="CV41" s="618"/>
      <c r="CW41" s="618"/>
      <c r="CX41" s="304"/>
      <c r="CY41" s="624"/>
      <c r="CZ41" s="625"/>
      <c r="DA41" s="304"/>
      <c r="DB41" s="616"/>
      <c r="DC41" s="618"/>
      <c r="DD41" s="618"/>
      <c r="DE41" s="613"/>
      <c r="DF41" s="304"/>
      <c r="DG41" s="304"/>
      <c r="DH41" s="304"/>
      <c r="DI41" s="304"/>
      <c r="DJ41" s="304"/>
      <c r="DK41" s="304"/>
      <c r="DL41" s="304"/>
      <c r="DM41" s="304"/>
      <c r="DN41" s="616"/>
      <c r="DO41" s="305"/>
      <c r="DP41" s="569">
        <f>(COUNTA(P41:BE41)+COUNTA(DF41:DH41)+ COUNTA(BF41:CZ41)+COUNTA(DD41))*3</f>
        <v>24</v>
      </c>
      <c r="DQ41" s="571">
        <v>24</v>
      </c>
      <c r="DR41" s="318">
        <f t="shared" si="101"/>
        <v>48</v>
      </c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</row>
    <row r="42" spans="1:142" ht="16.5" customHeight="1" thickBot="1" x14ac:dyDescent="0.4">
      <c r="A42" s="731">
        <v>3496</v>
      </c>
      <c r="B42" s="334" t="s">
        <v>74</v>
      </c>
      <c r="C42" s="375" t="s">
        <v>75</v>
      </c>
      <c r="D42" s="334">
        <v>496</v>
      </c>
      <c r="E42" s="334">
        <f>+E41</f>
        <v>41</v>
      </c>
      <c r="F42" s="55"/>
      <c r="G42" s="55">
        <v>3</v>
      </c>
      <c r="H42" s="74"/>
      <c r="I42" s="298" t="s">
        <v>40</v>
      </c>
      <c r="J42" s="626"/>
      <c r="K42" s="627"/>
      <c r="L42" s="627"/>
      <c r="M42" s="627"/>
      <c r="N42" s="627"/>
      <c r="O42" s="628"/>
      <c r="P42" s="630"/>
      <c r="Q42" s="307"/>
      <c r="R42" s="307"/>
      <c r="S42" s="307" t="s">
        <v>30</v>
      </c>
      <c r="T42" s="627"/>
      <c r="U42" s="307"/>
      <c r="V42" s="307"/>
      <c r="W42" s="307"/>
      <c r="X42" s="307"/>
      <c r="Y42" s="307"/>
      <c r="Z42" s="307"/>
      <c r="AA42" s="307"/>
      <c r="AB42" s="307"/>
      <c r="AC42" s="307" t="s">
        <v>31</v>
      </c>
      <c r="AD42" s="627"/>
      <c r="AE42" s="307"/>
      <c r="AF42" s="307"/>
      <c r="AG42" s="307"/>
      <c r="AH42" s="307"/>
      <c r="AI42" s="307"/>
      <c r="AJ42" s="307"/>
      <c r="AK42" s="307"/>
      <c r="AL42" s="629"/>
      <c r="AM42" s="630" t="s">
        <v>32</v>
      </c>
      <c r="AN42" s="307"/>
      <c r="AO42" s="307"/>
      <c r="AP42" s="631"/>
      <c r="AQ42" s="631"/>
      <c r="AR42" s="307"/>
      <c r="AS42" s="631"/>
      <c r="AT42" s="307"/>
      <c r="AU42" s="307"/>
      <c r="AV42" s="631"/>
      <c r="AW42" s="307" t="s">
        <v>33</v>
      </c>
      <c r="AX42" s="307"/>
      <c r="AY42" s="307"/>
      <c r="AZ42" s="631"/>
      <c r="BA42" s="631"/>
      <c r="BB42" s="307"/>
      <c r="BC42" s="631"/>
      <c r="BD42" s="307"/>
      <c r="BE42" s="307"/>
      <c r="BF42" s="307"/>
      <c r="BG42" s="629" t="s">
        <v>34</v>
      </c>
      <c r="BH42" s="630"/>
      <c r="BI42" s="307"/>
      <c r="BJ42" s="307"/>
      <c r="BK42" s="307"/>
      <c r="BL42" s="307"/>
      <c r="BM42" s="307"/>
      <c r="BN42" s="307"/>
      <c r="BO42" s="307"/>
      <c r="BP42" s="307"/>
      <c r="BQ42" s="307" t="s">
        <v>35</v>
      </c>
      <c r="BR42" s="627"/>
      <c r="BS42" s="307"/>
      <c r="BT42" s="307"/>
      <c r="BU42" s="307"/>
      <c r="BV42" s="307"/>
      <c r="BW42" s="632"/>
      <c r="BX42" s="307"/>
      <c r="BY42" s="307"/>
      <c r="BZ42" s="307"/>
      <c r="CA42" s="307" t="s">
        <v>36</v>
      </c>
      <c r="CB42" s="307"/>
      <c r="CC42" s="629"/>
      <c r="CD42" s="630"/>
      <c r="CE42" s="307"/>
      <c r="CF42" s="307"/>
      <c r="CG42" s="627"/>
      <c r="CH42" s="307"/>
      <c r="CI42" s="307"/>
      <c r="CJ42" s="307"/>
      <c r="CK42" s="307" t="s">
        <v>37</v>
      </c>
      <c r="CL42" s="627"/>
      <c r="CM42" s="307"/>
      <c r="CN42" s="631"/>
      <c r="CO42" s="631"/>
      <c r="CP42" s="307"/>
      <c r="CQ42" s="631"/>
      <c r="CR42" s="631"/>
      <c r="CS42" s="307"/>
      <c r="CT42" s="631"/>
      <c r="CU42" s="307"/>
      <c r="CV42" s="307"/>
      <c r="CW42" s="307"/>
      <c r="CX42" s="633"/>
      <c r="CY42" s="634"/>
      <c r="CZ42" s="630"/>
      <c r="DA42" s="307"/>
      <c r="DB42" s="631"/>
      <c r="DC42" s="633"/>
      <c r="DD42" s="633"/>
      <c r="DE42" s="627"/>
      <c r="DF42" s="307"/>
      <c r="DG42" s="307"/>
      <c r="DH42" s="307"/>
      <c r="DI42" s="307"/>
      <c r="DJ42" s="307"/>
      <c r="DK42" s="307"/>
      <c r="DL42" s="307"/>
      <c r="DM42" s="631"/>
      <c r="DN42" s="631"/>
      <c r="DO42" s="308"/>
      <c r="DP42" s="570">
        <f>(COUNTA(P42:BE42)+COUNTA(DF42:DH42)+ COUNTA(BF42:CZ42)+COUNTA(DD42))*2</f>
        <v>16</v>
      </c>
      <c r="DQ42" s="576">
        <v>22</v>
      </c>
      <c r="DR42" s="320">
        <f t="shared" si="101"/>
        <v>38</v>
      </c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</row>
    <row r="43" spans="1:142" ht="15.75" customHeight="1" x14ac:dyDescent="0.35">
      <c r="A43" s="729">
        <v>4496</v>
      </c>
      <c r="B43" s="357" t="s">
        <v>76</v>
      </c>
      <c r="C43" s="373" t="s">
        <v>77</v>
      </c>
      <c r="D43" s="353">
        <v>496</v>
      </c>
      <c r="E43" s="355">
        <v>35</v>
      </c>
      <c r="F43" s="65"/>
      <c r="G43" s="65">
        <v>4</v>
      </c>
      <c r="H43" s="65"/>
      <c r="I43" s="296" t="s">
        <v>28</v>
      </c>
      <c r="J43" s="599"/>
      <c r="K43" s="600"/>
      <c r="L43" s="600"/>
      <c r="M43" s="600"/>
      <c r="N43" s="600"/>
      <c r="O43" s="601"/>
      <c r="P43" s="596"/>
      <c r="Q43" s="302"/>
      <c r="R43" s="302"/>
      <c r="S43" s="302"/>
      <c r="T43" s="600"/>
      <c r="U43" s="302"/>
      <c r="V43" s="302" t="s">
        <v>30</v>
      </c>
      <c r="W43" s="302"/>
      <c r="X43" s="302"/>
      <c r="Y43" s="302"/>
      <c r="Z43" s="302"/>
      <c r="AA43" s="302"/>
      <c r="AB43" s="302"/>
      <c r="AC43" s="302"/>
      <c r="AD43" s="600"/>
      <c r="AE43" s="302"/>
      <c r="AF43" s="302" t="s">
        <v>31</v>
      </c>
      <c r="AG43" s="302"/>
      <c r="AH43" s="302"/>
      <c r="AI43" s="302"/>
      <c r="AJ43" s="302"/>
      <c r="AK43" s="302"/>
      <c r="AL43" s="602"/>
      <c r="AM43" s="603"/>
      <c r="AN43" s="604"/>
      <c r="AO43" s="604"/>
      <c r="AP43" s="302" t="s">
        <v>32</v>
      </c>
      <c r="AQ43" s="604"/>
      <c r="AR43" s="604"/>
      <c r="AS43" s="604"/>
      <c r="AT43" s="302"/>
      <c r="AU43" s="302"/>
      <c r="AV43" s="302"/>
      <c r="AW43" s="302"/>
      <c r="AX43" s="302"/>
      <c r="AY43" s="302"/>
      <c r="AZ43" s="302" t="s">
        <v>33</v>
      </c>
      <c r="BA43" s="302"/>
      <c r="BB43" s="302"/>
      <c r="BC43" s="302"/>
      <c r="BD43" s="302"/>
      <c r="BE43" s="302"/>
      <c r="BF43" s="302"/>
      <c r="BG43" s="602"/>
      <c r="BH43" s="596"/>
      <c r="BI43" s="302"/>
      <c r="BJ43" s="302" t="s">
        <v>34</v>
      </c>
      <c r="BK43" s="302"/>
      <c r="BL43" s="302"/>
      <c r="BM43" s="302"/>
      <c r="BN43" s="302"/>
      <c r="BO43" s="302"/>
      <c r="BP43" s="302"/>
      <c r="BQ43" s="302"/>
      <c r="BR43" s="600"/>
      <c r="BS43" s="302"/>
      <c r="BT43" s="302" t="s">
        <v>35</v>
      </c>
      <c r="BU43" s="302"/>
      <c r="BV43" s="302"/>
      <c r="BW43" s="605"/>
      <c r="BX43" s="302"/>
      <c r="BY43" s="302"/>
      <c r="BZ43" s="302"/>
      <c r="CA43" s="302"/>
      <c r="CB43" s="302"/>
      <c r="CC43" s="602"/>
      <c r="CD43" s="596" t="s">
        <v>36</v>
      </c>
      <c r="CE43" s="604"/>
      <c r="CF43" s="604"/>
      <c r="CG43" s="606"/>
      <c r="CH43" s="302"/>
      <c r="CI43" s="607"/>
      <c r="CJ43" s="302"/>
      <c r="CK43" s="607"/>
      <c r="CL43" s="608"/>
      <c r="CM43" s="607"/>
      <c r="CN43" s="302" t="s">
        <v>37</v>
      </c>
      <c r="CO43" s="607"/>
      <c r="CP43" s="607"/>
      <c r="CQ43" s="607"/>
      <c r="CR43" s="302"/>
      <c r="CS43" s="607"/>
      <c r="CT43" s="302"/>
      <c r="CU43" s="607"/>
      <c r="CV43" s="607"/>
      <c r="CW43" s="607"/>
      <c r="CX43" s="609"/>
      <c r="CY43" s="610"/>
      <c r="CZ43" s="611"/>
      <c r="DA43" s="302"/>
      <c r="DB43" s="302"/>
      <c r="DC43" s="302"/>
      <c r="DD43" s="302"/>
      <c r="DE43" s="600"/>
      <c r="DF43" s="302"/>
      <c r="DG43" s="302"/>
      <c r="DH43" s="302"/>
      <c r="DI43" s="302"/>
      <c r="DJ43" s="302"/>
      <c r="DK43" s="302"/>
      <c r="DL43" s="302"/>
      <c r="DM43" s="604"/>
      <c r="DN43" s="604"/>
      <c r="DO43" s="303"/>
      <c r="DP43" s="568">
        <f>(COUNTA(P43:BE43)+COUNTA(DF43:DH43)+ COUNTA(BF43:CZ43)+COUNTA(DD43))*3</f>
        <v>24</v>
      </c>
      <c r="DQ43" s="316">
        <v>24</v>
      </c>
      <c r="DR43" s="317">
        <f t="shared" si="101"/>
        <v>48</v>
      </c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</row>
    <row r="44" spans="1:142" ht="16.5" customHeight="1" x14ac:dyDescent="0.35">
      <c r="A44" s="721">
        <v>4496</v>
      </c>
      <c r="B44" s="370" t="s">
        <v>78</v>
      </c>
      <c r="C44" s="374" t="s">
        <v>79</v>
      </c>
      <c r="D44" s="358">
        <v>496</v>
      </c>
      <c r="E44" s="360">
        <f>+E43</f>
        <v>35</v>
      </c>
      <c r="F44" s="67"/>
      <c r="G44" s="67">
        <v>4</v>
      </c>
      <c r="H44" s="67"/>
      <c r="I44" s="297" t="s">
        <v>28</v>
      </c>
      <c r="J44" s="612"/>
      <c r="K44" s="613"/>
      <c r="L44" s="613"/>
      <c r="M44" s="613"/>
      <c r="N44" s="613"/>
      <c r="O44" s="614"/>
      <c r="P44" s="331"/>
      <c r="Q44" s="304" t="s">
        <v>30</v>
      </c>
      <c r="R44" s="304"/>
      <c r="S44" s="304"/>
      <c r="T44" s="613"/>
      <c r="U44" s="304"/>
      <c r="V44" s="304"/>
      <c r="W44" s="304"/>
      <c r="X44" s="304"/>
      <c r="Y44" s="304"/>
      <c r="Z44" s="304"/>
      <c r="AA44" s="304" t="s">
        <v>31</v>
      </c>
      <c r="AB44" s="304"/>
      <c r="AC44" s="304"/>
      <c r="AD44" s="613"/>
      <c r="AE44" s="304"/>
      <c r="AF44" s="304"/>
      <c r="AG44" s="304"/>
      <c r="AH44" s="304"/>
      <c r="AI44" s="304"/>
      <c r="AJ44" s="304"/>
      <c r="AK44" s="304" t="s">
        <v>32</v>
      </c>
      <c r="AL44" s="615"/>
      <c r="AM44" s="331"/>
      <c r="AN44" s="304"/>
      <c r="AO44" s="304"/>
      <c r="AP44" s="304"/>
      <c r="AQ44" s="304"/>
      <c r="AR44" s="304"/>
      <c r="AS44" s="304"/>
      <c r="AT44" s="616"/>
      <c r="AU44" s="304" t="s">
        <v>33</v>
      </c>
      <c r="AV44" s="304"/>
      <c r="AW44" s="304"/>
      <c r="AX44" s="304"/>
      <c r="AY44" s="304"/>
      <c r="AZ44" s="304"/>
      <c r="BA44" s="304"/>
      <c r="BB44" s="304"/>
      <c r="BC44" s="304"/>
      <c r="BD44" s="304"/>
      <c r="BE44" s="304" t="s">
        <v>34</v>
      </c>
      <c r="BF44" s="304"/>
      <c r="BG44" s="615"/>
      <c r="BH44" s="331"/>
      <c r="BI44" s="304"/>
      <c r="BJ44" s="304"/>
      <c r="BK44" s="304"/>
      <c r="BL44" s="304"/>
      <c r="BM44" s="304"/>
      <c r="BN44" s="304"/>
      <c r="BO44" s="304" t="s">
        <v>35</v>
      </c>
      <c r="BP44" s="304"/>
      <c r="BQ44" s="304"/>
      <c r="BR44" s="613"/>
      <c r="BS44" s="304"/>
      <c r="BT44" s="304"/>
      <c r="BU44" s="304"/>
      <c r="BV44" s="304"/>
      <c r="BW44" s="617"/>
      <c r="BX44" s="304"/>
      <c r="BY44" s="304" t="s">
        <v>36</v>
      </c>
      <c r="BZ44" s="304"/>
      <c r="CA44" s="304"/>
      <c r="CB44" s="304"/>
      <c r="CC44" s="615"/>
      <c r="CD44" s="331"/>
      <c r="CE44" s="304"/>
      <c r="CF44" s="618"/>
      <c r="CG44" s="619"/>
      <c r="CH44" s="618"/>
      <c r="CI44" s="304" t="s">
        <v>37</v>
      </c>
      <c r="CJ44" s="618"/>
      <c r="CK44" s="304"/>
      <c r="CL44" s="613"/>
      <c r="CM44" s="618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616"/>
      <c r="CY44" s="305"/>
      <c r="CZ44" s="620"/>
      <c r="DA44" s="304"/>
      <c r="DB44" s="616"/>
      <c r="DC44" s="304"/>
      <c r="DD44" s="304"/>
      <c r="DE44" s="613"/>
      <c r="DF44" s="304"/>
      <c r="DG44" s="304"/>
      <c r="DH44" s="304"/>
      <c r="DI44" s="304"/>
      <c r="DJ44" s="304"/>
      <c r="DK44" s="304"/>
      <c r="DL44" s="304"/>
      <c r="DM44" s="616"/>
      <c r="DN44" s="616"/>
      <c r="DO44" s="305"/>
      <c r="DP44" s="569">
        <f>(COUNTA(P44:BE44)+COUNTA(DF44:DH44)+ COUNTA(BF44:CZ44)+COUNTA(DD44))*3</f>
        <v>24</v>
      </c>
      <c r="DQ44" s="40">
        <v>24</v>
      </c>
      <c r="DR44" s="318">
        <f t="shared" si="101"/>
        <v>48</v>
      </c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</row>
    <row r="45" spans="1:142" ht="39" customHeight="1" x14ac:dyDescent="0.35">
      <c r="A45" s="721">
        <v>4496</v>
      </c>
      <c r="B45" s="370" t="s">
        <v>80</v>
      </c>
      <c r="C45" s="374" t="s">
        <v>81</v>
      </c>
      <c r="D45" s="358">
        <v>496</v>
      </c>
      <c r="E45" s="360">
        <f>+E44</f>
        <v>35</v>
      </c>
      <c r="F45" s="67"/>
      <c r="G45" s="67">
        <v>4</v>
      </c>
      <c r="H45" s="67"/>
      <c r="I45" s="297" t="s">
        <v>28</v>
      </c>
      <c r="J45" s="612"/>
      <c r="K45" s="613"/>
      <c r="L45" s="613"/>
      <c r="M45" s="613"/>
      <c r="N45" s="613"/>
      <c r="O45" s="614"/>
      <c r="P45" s="331"/>
      <c r="Q45" s="304"/>
      <c r="R45" s="304"/>
      <c r="S45" s="304"/>
      <c r="T45" s="613"/>
      <c r="U45" s="304"/>
      <c r="V45" s="304"/>
      <c r="W45" s="304" t="s">
        <v>30</v>
      </c>
      <c r="X45" s="304"/>
      <c r="Y45" s="304"/>
      <c r="Z45" s="304"/>
      <c r="AA45" s="304"/>
      <c r="AB45" s="304"/>
      <c r="AC45" s="304"/>
      <c r="AD45" s="613"/>
      <c r="AE45" s="304"/>
      <c r="AF45" s="304"/>
      <c r="AG45" s="304" t="s">
        <v>31</v>
      </c>
      <c r="AH45" s="304"/>
      <c r="AI45" s="304"/>
      <c r="AJ45" s="304"/>
      <c r="AK45" s="304"/>
      <c r="AL45" s="615"/>
      <c r="AM45" s="331"/>
      <c r="AN45" s="304"/>
      <c r="AO45" s="304"/>
      <c r="AP45" s="616"/>
      <c r="AQ45" s="304" t="s">
        <v>32</v>
      </c>
      <c r="AR45" s="304"/>
      <c r="AS45" s="304"/>
      <c r="AT45" s="304"/>
      <c r="AU45" s="616"/>
      <c r="AV45" s="304"/>
      <c r="AW45" s="304"/>
      <c r="AX45" s="304"/>
      <c r="AY45" s="616"/>
      <c r="AZ45" s="616"/>
      <c r="BA45" s="304" t="s">
        <v>33</v>
      </c>
      <c r="BB45" s="304"/>
      <c r="BC45" s="304"/>
      <c r="BD45" s="304"/>
      <c r="BE45" s="304"/>
      <c r="BF45" s="304"/>
      <c r="BG45" s="615"/>
      <c r="BH45" s="331"/>
      <c r="BI45" s="304"/>
      <c r="BJ45" s="304"/>
      <c r="BK45" s="304" t="s">
        <v>34</v>
      </c>
      <c r="BL45" s="304"/>
      <c r="BM45" s="304"/>
      <c r="BN45" s="304"/>
      <c r="BO45" s="304"/>
      <c r="BP45" s="304"/>
      <c r="BQ45" s="304"/>
      <c r="BR45" s="613"/>
      <c r="BS45" s="304"/>
      <c r="BT45" s="304"/>
      <c r="BU45" s="304" t="s">
        <v>35</v>
      </c>
      <c r="BV45" s="304"/>
      <c r="BW45" s="617"/>
      <c r="BX45" s="304"/>
      <c r="BY45" s="304"/>
      <c r="BZ45" s="304"/>
      <c r="CA45" s="304"/>
      <c r="CB45" s="304"/>
      <c r="CC45" s="615"/>
      <c r="CD45" s="331"/>
      <c r="CE45" s="304" t="s">
        <v>36</v>
      </c>
      <c r="CF45" s="304"/>
      <c r="CG45" s="613"/>
      <c r="CH45" s="304"/>
      <c r="CI45" s="304"/>
      <c r="CJ45" s="304"/>
      <c r="CK45" s="304"/>
      <c r="CL45" s="613"/>
      <c r="CM45" s="304"/>
      <c r="CN45" s="616"/>
      <c r="CO45" s="304" t="s">
        <v>37</v>
      </c>
      <c r="CP45" s="304"/>
      <c r="CQ45" s="304"/>
      <c r="CR45" s="304"/>
      <c r="CS45" s="304"/>
      <c r="CT45" s="304"/>
      <c r="CU45" s="304"/>
      <c r="CV45" s="304"/>
      <c r="CW45" s="304"/>
      <c r="CX45" s="616"/>
      <c r="CY45" s="622"/>
      <c r="CZ45" s="331"/>
      <c r="DA45" s="304"/>
      <c r="DB45" s="304"/>
      <c r="DC45" s="616"/>
      <c r="DD45" s="616"/>
      <c r="DE45" s="613"/>
      <c r="DF45" s="304"/>
      <c r="DG45" s="304"/>
      <c r="DH45" s="304"/>
      <c r="DI45" s="304"/>
      <c r="DJ45" s="304"/>
      <c r="DK45" s="304"/>
      <c r="DL45" s="304"/>
      <c r="DM45" s="616"/>
      <c r="DN45" s="616"/>
      <c r="DO45" s="305"/>
      <c r="DP45" s="569">
        <f>(COUNTA(P45:BE45)+COUNTA(DF45:DH45)+ COUNTA(BF45:CZ45)+COUNTA(DD45))*3</f>
        <v>24</v>
      </c>
      <c r="DQ45" s="40">
        <v>24</v>
      </c>
      <c r="DR45" s="318">
        <f t="shared" si="101"/>
        <v>48</v>
      </c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</row>
    <row r="46" spans="1:142" ht="16.5" customHeight="1" x14ac:dyDescent="0.35">
      <c r="A46" s="721">
        <v>4496</v>
      </c>
      <c r="B46" s="370" t="s">
        <v>82</v>
      </c>
      <c r="C46" s="374" t="s">
        <v>83</v>
      </c>
      <c r="D46" s="358">
        <v>496</v>
      </c>
      <c r="E46" s="360">
        <f>+E45</f>
        <v>35</v>
      </c>
      <c r="F46" s="67"/>
      <c r="G46" s="67">
        <v>4</v>
      </c>
      <c r="H46" s="67"/>
      <c r="I46" s="297" t="s">
        <v>28</v>
      </c>
      <c r="J46" s="612"/>
      <c r="K46" s="613"/>
      <c r="L46" s="613"/>
      <c r="M46" s="613"/>
      <c r="N46" s="613"/>
      <c r="O46" s="614"/>
      <c r="P46" s="331"/>
      <c r="Q46" s="304"/>
      <c r="R46" s="304"/>
      <c r="S46" s="304" t="s">
        <v>30</v>
      </c>
      <c r="T46" s="613"/>
      <c r="U46" s="304"/>
      <c r="V46" s="304"/>
      <c r="W46" s="304"/>
      <c r="X46" s="304"/>
      <c r="Y46" s="304"/>
      <c r="Z46" s="304"/>
      <c r="AA46" s="304"/>
      <c r="AB46" s="304"/>
      <c r="AC46" s="304" t="s">
        <v>31</v>
      </c>
      <c r="AD46" s="613"/>
      <c r="AE46" s="304"/>
      <c r="AF46" s="304"/>
      <c r="AG46" s="616"/>
      <c r="AH46" s="616"/>
      <c r="AI46" s="616"/>
      <c r="AJ46" s="304"/>
      <c r="AK46" s="304"/>
      <c r="AL46" s="615"/>
      <c r="AM46" s="331" t="s">
        <v>32</v>
      </c>
      <c r="AN46" s="304"/>
      <c r="AO46" s="304"/>
      <c r="AP46" s="616"/>
      <c r="AQ46" s="616"/>
      <c r="AR46" s="616"/>
      <c r="AS46" s="616"/>
      <c r="AT46" s="304"/>
      <c r="AU46" s="304"/>
      <c r="AV46" s="304"/>
      <c r="AW46" s="304" t="s">
        <v>33</v>
      </c>
      <c r="AX46" s="304"/>
      <c r="AY46" s="304"/>
      <c r="AZ46" s="304"/>
      <c r="BA46" s="304"/>
      <c r="BB46" s="304"/>
      <c r="BC46" s="304"/>
      <c r="BD46" s="304"/>
      <c r="BE46" s="304"/>
      <c r="BF46" s="304"/>
      <c r="BG46" s="615" t="s">
        <v>34</v>
      </c>
      <c r="BH46" s="331"/>
      <c r="BI46" s="304"/>
      <c r="BJ46" s="304"/>
      <c r="BK46" s="304"/>
      <c r="BL46" s="304"/>
      <c r="BM46" s="304"/>
      <c r="BN46" s="304"/>
      <c r="BO46" s="304"/>
      <c r="BP46" s="304"/>
      <c r="BQ46" s="304" t="s">
        <v>35</v>
      </c>
      <c r="BR46" s="613"/>
      <c r="BS46" s="304"/>
      <c r="BT46" s="304"/>
      <c r="BU46" s="304"/>
      <c r="BV46" s="304"/>
      <c r="BW46" s="617"/>
      <c r="BX46" s="304"/>
      <c r="BY46" s="304"/>
      <c r="BZ46" s="616"/>
      <c r="CA46" s="304" t="s">
        <v>36</v>
      </c>
      <c r="CB46" s="616"/>
      <c r="CC46" s="615"/>
      <c r="CD46" s="620"/>
      <c r="CE46" s="616"/>
      <c r="CF46" s="616"/>
      <c r="CG46" s="621"/>
      <c r="CH46" s="616"/>
      <c r="CI46" s="304"/>
      <c r="CJ46" s="618"/>
      <c r="CK46" s="304" t="s">
        <v>37</v>
      </c>
      <c r="CL46" s="619"/>
      <c r="CM46" s="304"/>
      <c r="CN46" s="618"/>
      <c r="CO46" s="618"/>
      <c r="CP46" s="618"/>
      <c r="CQ46" s="618"/>
      <c r="CR46" s="618"/>
      <c r="CS46" s="304"/>
      <c r="CT46" s="304"/>
      <c r="CU46" s="304"/>
      <c r="CV46" s="304"/>
      <c r="CW46" s="304"/>
      <c r="CX46" s="616"/>
      <c r="CY46" s="622"/>
      <c r="CZ46" s="620"/>
      <c r="DA46" s="304"/>
      <c r="DB46" s="616"/>
      <c r="DC46" s="304"/>
      <c r="DD46" s="616"/>
      <c r="DE46" s="613"/>
      <c r="DF46" s="304"/>
      <c r="DG46" s="304"/>
      <c r="DH46" s="304"/>
      <c r="DI46" s="304"/>
      <c r="DJ46" s="304"/>
      <c r="DK46" s="304"/>
      <c r="DL46" s="304"/>
      <c r="DM46" s="616"/>
      <c r="DN46" s="616"/>
      <c r="DO46" s="305"/>
      <c r="DP46" s="569">
        <f>(COUNTA(P46:BE46)+COUNTA(DF46:DH46)+ COUNTA(BF46:CZ46)+COUNTA(DD46))*3</f>
        <v>24</v>
      </c>
      <c r="DQ46" s="40">
        <v>24</v>
      </c>
      <c r="DR46" s="318">
        <f t="shared" si="101"/>
        <v>48</v>
      </c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</row>
    <row r="47" spans="1:142" ht="28.5" customHeight="1" x14ac:dyDescent="0.35">
      <c r="A47" s="721">
        <v>4496</v>
      </c>
      <c r="B47" s="370" t="s">
        <v>84</v>
      </c>
      <c r="C47" s="374" t="s">
        <v>85</v>
      </c>
      <c r="D47" s="370">
        <v>496</v>
      </c>
      <c r="E47" s="358">
        <f>+E46</f>
        <v>35</v>
      </c>
      <c r="F47" s="45"/>
      <c r="G47" s="45">
        <v>4</v>
      </c>
      <c r="H47" s="67"/>
      <c r="I47" s="297" t="s">
        <v>28</v>
      </c>
      <c r="J47" s="612"/>
      <c r="K47" s="613"/>
      <c r="L47" s="613"/>
      <c r="M47" s="613"/>
      <c r="N47" s="613"/>
      <c r="O47" s="614"/>
      <c r="P47" s="331"/>
      <c r="Q47" s="304"/>
      <c r="R47" s="304"/>
      <c r="S47" s="304"/>
      <c r="T47" s="613"/>
      <c r="U47" s="304"/>
      <c r="V47" s="304"/>
      <c r="W47" s="304"/>
      <c r="X47" s="304" t="s">
        <v>30</v>
      </c>
      <c r="Y47" s="304"/>
      <c r="Z47" s="304"/>
      <c r="AA47" s="304"/>
      <c r="AB47" s="304"/>
      <c r="AC47" s="304"/>
      <c r="AD47" s="613"/>
      <c r="AE47" s="304"/>
      <c r="AF47" s="304"/>
      <c r="AG47" s="623"/>
      <c r="AH47" s="304" t="s">
        <v>31</v>
      </c>
      <c r="AI47" s="616"/>
      <c r="AJ47" s="304"/>
      <c r="AK47" s="304"/>
      <c r="AL47" s="615"/>
      <c r="AM47" s="331"/>
      <c r="AN47" s="304"/>
      <c r="AO47" s="304"/>
      <c r="AP47" s="304"/>
      <c r="AQ47" s="304"/>
      <c r="AR47" s="304" t="s">
        <v>32</v>
      </c>
      <c r="AS47" s="304"/>
      <c r="AT47" s="304"/>
      <c r="AU47" s="304"/>
      <c r="AV47" s="304"/>
      <c r="AW47" s="304"/>
      <c r="AX47" s="304"/>
      <c r="AY47" s="304"/>
      <c r="AZ47" s="304"/>
      <c r="BA47" s="304"/>
      <c r="BB47" s="304" t="s">
        <v>33</v>
      </c>
      <c r="BC47" s="304"/>
      <c r="BD47" s="304"/>
      <c r="BE47" s="304"/>
      <c r="BF47" s="304"/>
      <c r="BG47" s="615"/>
      <c r="BH47" s="331"/>
      <c r="BI47" s="304"/>
      <c r="BJ47" s="304"/>
      <c r="BK47" s="304"/>
      <c r="BL47" s="304" t="s">
        <v>34</v>
      </c>
      <c r="BM47" s="304"/>
      <c r="BN47" s="304"/>
      <c r="BO47" s="304"/>
      <c r="BP47" s="304"/>
      <c r="BQ47" s="304"/>
      <c r="BR47" s="613"/>
      <c r="BS47" s="304"/>
      <c r="BT47" s="304"/>
      <c r="BU47" s="304"/>
      <c r="BV47" s="304" t="s">
        <v>35</v>
      </c>
      <c r="BW47" s="617"/>
      <c r="BX47" s="304"/>
      <c r="BY47" s="304"/>
      <c r="BZ47" s="304"/>
      <c r="CA47" s="304"/>
      <c r="CB47" s="304"/>
      <c r="CC47" s="615"/>
      <c r="CD47" s="331"/>
      <c r="CE47" s="616"/>
      <c r="CF47" s="304" t="s">
        <v>36</v>
      </c>
      <c r="CG47" s="621"/>
      <c r="CH47" s="304"/>
      <c r="CI47" s="304"/>
      <c r="CJ47" s="304"/>
      <c r="CK47" s="618"/>
      <c r="CL47" s="619"/>
      <c r="CM47" s="618"/>
      <c r="CN47" s="304"/>
      <c r="CO47" s="618"/>
      <c r="CP47" s="304" t="s">
        <v>37</v>
      </c>
      <c r="CQ47" s="618"/>
      <c r="CR47" s="618"/>
      <c r="CS47" s="618"/>
      <c r="CT47" s="304"/>
      <c r="CU47" s="618"/>
      <c r="CV47" s="618"/>
      <c r="CW47" s="618"/>
      <c r="CX47" s="304"/>
      <c r="CY47" s="624"/>
      <c r="CZ47" s="625"/>
      <c r="DA47" s="304"/>
      <c r="DB47" s="616"/>
      <c r="DC47" s="618"/>
      <c r="DD47" s="618"/>
      <c r="DE47" s="613"/>
      <c r="DF47" s="304"/>
      <c r="DG47" s="304"/>
      <c r="DH47" s="304"/>
      <c r="DI47" s="304"/>
      <c r="DJ47" s="304"/>
      <c r="DK47" s="304"/>
      <c r="DL47" s="304"/>
      <c r="DM47" s="304"/>
      <c r="DN47" s="616"/>
      <c r="DO47" s="305"/>
      <c r="DP47" s="569">
        <f>(COUNTA(P47:BE47)+COUNTA(DF47:DH47)+ COUNTA(BF47:CZ47)+COUNTA(DD47))*3</f>
        <v>24</v>
      </c>
      <c r="DQ47" s="40">
        <v>24</v>
      </c>
      <c r="DR47" s="318">
        <f t="shared" si="101"/>
        <v>48</v>
      </c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</row>
    <row r="48" spans="1:142" ht="16" thickBot="1" x14ac:dyDescent="0.4">
      <c r="A48" s="730">
        <v>4496</v>
      </c>
      <c r="B48" s="370" t="s">
        <v>86</v>
      </c>
      <c r="C48" s="374" t="s">
        <v>87</v>
      </c>
      <c r="D48" s="370">
        <v>496</v>
      </c>
      <c r="E48" s="334">
        <f>+E47</f>
        <v>35</v>
      </c>
      <c r="F48" s="68"/>
      <c r="G48" s="68">
        <v>4</v>
      </c>
      <c r="H48" s="70"/>
      <c r="I48" s="299" t="s">
        <v>40</v>
      </c>
      <c r="J48" s="626"/>
      <c r="K48" s="627"/>
      <c r="L48" s="627"/>
      <c r="M48" s="627"/>
      <c r="N48" s="627"/>
      <c r="O48" s="628"/>
      <c r="P48" s="630"/>
      <c r="Q48" s="307"/>
      <c r="R48" s="307" t="s">
        <v>30</v>
      </c>
      <c r="S48" s="307"/>
      <c r="T48" s="627"/>
      <c r="U48" s="307"/>
      <c r="V48" s="307"/>
      <c r="W48" s="307"/>
      <c r="X48" s="307"/>
      <c r="Y48" s="307"/>
      <c r="Z48" s="307"/>
      <c r="AA48" s="307"/>
      <c r="AB48" s="307" t="s">
        <v>31</v>
      </c>
      <c r="AC48" s="307"/>
      <c r="AD48" s="627"/>
      <c r="AE48" s="307"/>
      <c r="AF48" s="307"/>
      <c r="AG48" s="307"/>
      <c r="AH48" s="307"/>
      <c r="AI48" s="307"/>
      <c r="AJ48" s="307"/>
      <c r="AK48" s="307"/>
      <c r="AL48" s="629" t="s">
        <v>32</v>
      </c>
      <c r="AM48" s="630"/>
      <c r="AN48" s="307"/>
      <c r="AO48" s="307"/>
      <c r="AP48" s="631"/>
      <c r="AQ48" s="631"/>
      <c r="AR48" s="307"/>
      <c r="AS48" s="631"/>
      <c r="AT48" s="307"/>
      <c r="AU48" s="307"/>
      <c r="AV48" s="307" t="s">
        <v>33</v>
      </c>
      <c r="AW48" s="307"/>
      <c r="AX48" s="307"/>
      <c r="AY48" s="307"/>
      <c r="AZ48" s="631"/>
      <c r="BA48" s="631"/>
      <c r="BB48" s="307"/>
      <c r="BC48" s="631"/>
      <c r="BD48" s="307"/>
      <c r="BE48" s="307"/>
      <c r="BF48" s="307" t="s">
        <v>34</v>
      </c>
      <c r="BG48" s="629"/>
      <c r="BH48" s="630"/>
      <c r="BI48" s="307"/>
      <c r="BJ48" s="307"/>
      <c r="BK48" s="307"/>
      <c r="BL48" s="307"/>
      <c r="BM48" s="307"/>
      <c r="BN48" s="307"/>
      <c r="BO48" s="307"/>
      <c r="BP48" s="307" t="s">
        <v>35</v>
      </c>
      <c r="BQ48" s="307"/>
      <c r="BR48" s="627"/>
      <c r="BS48" s="307"/>
      <c r="BT48" s="307"/>
      <c r="BU48" s="307"/>
      <c r="BV48" s="307"/>
      <c r="BW48" s="632"/>
      <c r="BX48" s="307"/>
      <c r="BY48" s="307"/>
      <c r="BZ48" s="307" t="s">
        <v>36</v>
      </c>
      <c r="CA48" s="307"/>
      <c r="CB48" s="307"/>
      <c r="CC48" s="629"/>
      <c r="CD48" s="630"/>
      <c r="CE48" s="307"/>
      <c r="CF48" s="307"/>
      <c r="CG48" s="627"/>
      <c r="CH48" s="307"/>
      <c r="CI48" s="307"/>
      <c r="CJ48" s="307" t="s">
        <v>37</v>
      </c>
      <c r="CK48" s="307"/>
      <c r="CL48" s="627"/>
      <c r="CM48" s="307"/>
      <c r="CN48" s="631"/>
      <c r="CO48" s="631"/>
      <c r="CP48" s="307"/>
      <c r="CQ48" s="631"/>
      <c r="CR48" s="631"/>
      <c r="CS48" s="307"/>
      <c r="CT48" s="631"/>
      <c r="CU48" s="307"/>
      <c r="CV48" s="307"/>
      <c r="CW48" s="307"/>
      <c r="CX48" s="633"/>
      <c r="CY48" s="634"/>
      <c r="CZ48" s="630"/>
      <c r="DA48" s="307"/>
      <c r="DB48" s="631"/>
      <c r="DC48" s="633"/>
      <c r="DD48" s="633"/>
      <c r="DE48" s="627"/>
      <c r="DF48" s="307"/>
      <c r="DG48" s="307"/>
      <c r="DH48" s="307"/>
      <c r="DI48" s="307"/>
      <c r="DJ48" s="307"/>
      <c r="DK48" s="307"/>
      <c r="DL48" s="307"/>
      <c r="DM48" s="631"/>
      <c r="DN48" s="631"/>
      <c r="DO48" s="308"/>
      <c r="DP48" s="570">
        <f>(COUNTA(P48:BE48)+COUNTA(DF48:DH48)+ COUNTA(BF48:CZ48)+COUNTA(DD48))*2</f>
        <v>16</v>
      </c>
      <c r="DQ48" s="319">
        <v>22</v>
      </c>
      <c r="DR48" s="320">
        <f t="shared" si="101"/>
        <v>38</v>
      </c>
      <c r="DS48" s="1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</row>
    <row r="49" spans="1:142" ht="34.5" customHeight="1" x14ac:dyDescent="0.35">
      <c r="A49" s="719">
        <v>5496</v>
      </c>
      <c r="B49" s="722" t="s">
        <v>88</v>
      </c>
      <c r="C49" s="723" t="s">
        <v>89</v>
      </c>
      <c r="D49" s="416">
        <v>496</v>
      </c>
      <c r="E49" s="355">
        <v>20</v>
      </c>
      <c r="F49" s="427"/>
      <c r="G49" s="427">
        <v>5</v>
      </c>
      <c r="H49" s="427"/>
      <c r="I49" s="296" t="s">
        <v>28</v>
      </c>
      <c r="J49" s="599"/>
      <c r="K49" s="600"/>
      <c r="L49" s="600"/>
      <c r="M49" s="600"/>
      <c r="N49" s="600"/>
      <c r="O49" s="601"/>
      <c r="P49" s="596"/>
      <c r="Q49" s="302"/>
      <c r="R49" s="302"/>
      <c r="S49" s="302"/>
      <c r="T49" s="600"/>
      <c r="U49" s="302"/>
      <c r="V49" s="302" t="s">
        <v>30</v>
      </c>
      <c r="W49" s="302"/>
      <c r="X49" s="302"/>
      <c r="Y49" s="302"/>
      <c r="Z49" s="302"/>
      <c r="AA49" s="302"/>
      <c r="AB49" s="302"/>
      <c r="AC49" s="302"/>
      <c r="AD49" s="600"/>
      <c r="AE49" s="302"/>
      <c r="AF49" s="302" t="s">
        <v>31</v>
      </c>
      <c r="AG49" s="302"/>
      <c r="AH49" s="302"/>
      <c r="AI49" s="302"/>
      <c r="AJ49" s="302"/>
      <c r="AK49" s="302"/>
      <c r="AL49" s="602"/>
      <c r="AM49" s="603"/>
      <c r="AN49" s="604"/>
      <c r="AO49" s="604"/>
      <c r="AP49" s="302" t="s">
        <v>32</v>
      </c>
      <c r="AQ49" s="604"/>
      <c r="AR49" s="604"/>
      <c r="AS49" s="604"/>
      <c r="AT49" s="302"/>
      <c r="AU49" s="302"/>
      <c r="AV49" s="302"/>
      <c r="AW49" s="302"/>
      <c r="AX49" s="302"/>
      <c r="AY49" s="302"/>
      <c r="AZ49" s="302" t="s">
        <v>33</v>
      </c>
      <c r="BA49" s="302"/>
      <c r="BB49" s="302"/>
      <c r="BC49" s="302"/>
      <c r="BD49" s="302"/>
      <c r="BE49" s="302"/>
      <c r="BF49" s="302"/>
      <c r="BG49" s="602"/>
      <c r="BH49" s="596"/>
      <c r="BI49" s="302"/>
      <c r="BJ49" s="302" t="s">
        <v>34</v>
      </c>
      <c r="BK49" s="302"/>
      <c r="BL49" s="302"/>
      <c r="BM49" s="302"/>
      <c r="BN49" s="302"/>
      <c r="BO49" s="302"/>
      <c r="BP49" s="302"/>
      <c r="BQ49" s="302"/>
      <c r="BR49" s="600"/>
      <c r="BS49" s="302"/>
      <c r="BT49" s="302" t="s">
        <v>35</v>
      </c>
      <c r="BU49" s="302"/>
      <c r="BV49" s="302"/>
      <c r="BW49" s="605"/>
      <c r="BX49" s="302"/>
      <c r="BY49" s="302"/>
      <c r="BZ49" s="302"/>
      <c r="CA49" s="302"/>
      <c r="CB49" s="302"/>
      <c r="CC49" s="602"/>
      <c r="CD49" s="596" t="s">
        <v>36</v>
      </c>
      <c r="CE49" s="604"/>
      <c r="CF49" s="604"/>
      <c r="CG49" s="606"/>
      <c r="CH49" s="302"/>
      <c r="CI49" s="607"/>
      <c r="CJ49" s="302"/>
      <c r="CK49" s="607"/>
      <c r="CL49" s="608"/>
      <c r="CM49" s="607"/>
      <c r="CN49" s="302" t="s">
        <v>37</v>
      </c>
      <c r="CO49" s="607"/>
      <c r="CP49" s="607"/>
      <c r="CQ49" s="607"/>
      <c r="CR49" s="302"/>
      <c r="CS49" s="607"/>
      <c r="CT49" s="302"/>
      <c r="CU49" s="607"/>
      <c r="CV49" s="607"/>
      <c r="CW49" s="607"/>
      <c r="CX49" s="609"/>
      <c r="CY49" s="610"/>
      <c r="CZ49" s="611"/>
      <c r="DA49" s="302"/>
      <c r="DB49" s="302"/>
      <c r="DC49" s="302"/>
      <c r="DD49" s="302"/>
      <c r="DE49" s="600"/>
      <c r="DF49" s="302"/>
      <c r="DG49" s="302"/>
      <c r="DH49" s="302"/>
      <c r="DI49" s="302"/>
      <c r="DJ49" s="302"/>
      <c r="DK49" s="302"/>
      <c r="DL49" s="302"/>
      <c r="DM49" s="604"/>
      <c r="DN49" s="604"/>
      <c r="DO49" s="303"/>
      <c r="DP49" s="315">
        <f>(COUNTA(T49:BE49)+COUNTA(DF49:DH49)+ COUNTA(BF49:CZ49)+COUNTA(DD49))*3</f>
        <v>24</v>
      </c>
      <c r="DQ49" s="316">
        <v>24</v>
      </c>
      <c r="DR49" s="317">
        <f t="shared" si="101"/>
        <v>48</v>
      </c>
      <c r="DS49" s="1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</row>
    <row r="50" spans="1:142" ht="32.25" customHeight="1" x14ac:dyDescent="0.35">
      <c r="A50" s="720">
        <v>5496</v>
      </c>
      <c r="B50" s="370" t="s">
        <v>90</v>
      </c>
      <c r="C50" s="378" t="s">
        <v>91</v>
      </c>
      <c r="D50" s="358">
        <v>496</v>
      </c>
      <c r="E50" s="360">
        <f>+E49</f>
        <v>20</v>
      </c>
      <c r="F50" s="67"/>
      <c r="G50" s="67">
        <v>5</v>
      </c>
      <c r="H50" s="67"/>
      <c r="I50" s="297" t="s">
        <v>28</v>
      </c>
      <c r="J50" s="612"/>
      <c r="K50" s="613"/>
      <c r="L50" s="613"/>
      <c r="M50" s="613"/>
      <c r="N50" s="613"/>
      <c r="O50" s="614"/>
      <c r="P50" s="331"/>
      <c r="Q50" s="304" t="s">
        <v>30</v>
      </c>
      <c r="R50" s="304"/>
      <c r="S50" s="304"/>
      <c r="T50" s="613"/>
      <c r="U50" s="304"/>
      <c r="V50" s="304"/>
      <c r="W50" s="304"/>
      <c r="X50" s="304"/>
      <c r="Y50" s="304"/>
      <c r="Z50" s="304"/>
      <c r="AA50" s="304" t="s">
        <v>31</v>
      </c>
      <c r="AB50" s="304"/>
      <c r="AC50" s="304"/>
      <c r="AD50" s="613"/>
      <c r="AE50" s="304"/>
      <c r="AF50" s="304"/>
      <c r="AG50" s="304"/>
      <c r="AH50" s="304"/>
      <c r="AI50" s="304"/>
      <c r="AJ50" s="304"/>
      <c r="AK50" s="304" t="s">
        <v>32</v>
      </c>
      <c r="AL50" s="615"/>
      <c r="AM50" s="331"/>
      <c r="AN50" s="304"/>
      <c r="AO50" s="304"/>
      <c r="AP50" s="304"/>
      <c r="AQ50" s="304"/>
      <c r="AR50" s="304"/>
      <c r="AS50" s="304"/>
      <c r="AT50" s="616"/>
      <c r="AU50" s="304" t="s">
        <v>33</v>
      </c>
      <c r="AV50" s="304"/>
      <c r="AW50" s="304"/>
      <c r="AX50" s="304"/>
      <c r="AY50" s="304"/>
      <c r="AZ50" s="304"/>
      <c r="BA50" s="304"/>
      <c r="BB50" s="304"/>
      <c r="BC50" s="304"/>
      <c r="BD50" s="304"/>
      <c r="BE50" s="304" t="s">
        <v>34</v>
      </c>
      <c r="BF50" s="304"/>
      <c r="BG50" s="615"/>
      <c r="BH50" s="331"/>
      <c r="BI50" s="304"/>
      <c r="BJ50" s="304"/>
      <c r="BK50" s="304"/>
      <c r="BL50" s="304"/>
      <c r="BM50" s="304"/>
      <c r="BN50" s="304"/>
      <c r="BO50" s="304" t="s">
        <v>35</v>
      </c>
      <c r="BP50" s="304"/>
      <c r="BQ50" s="304"/>
      <c r="BR50" s="613"/>
      <c r="BS50" s="304"/>
      <c r="BT50" s="304"/>
      <c r="BU50" s="304"/>
      <c r="BV50" s="304"/>
      <c r="BW50" s="617"/>
      <c r="BX50" s="304"/>
      <c r="BY50" s="304" t="s">
        <v>36</v>
      </c>
      <c r="BZ50" s="304"/>
      <c r="CA50" s="304"/>
      <c r="CB50" s="304"/>
      <c r="CC50" s="615"/>
      <c r="CD50" s="331"/>
      <c r="CE50" s="304"/>
      <c r="CF50" s="618"/>
      <c r="CG50" s="619"/>
      <c r="CH50" s="618"/>
      <c r="CI50" s="304" t="s">
        <v>37</v>
      </c>
      <c r="CJ50" s="618"/>
      <c r="CK50" s="304"/>
      <c r="CL50" s="613"/>
      <c r="CM50" s="618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616"/>
      <c r="CY50" s="305"/>
      <c r="CZ50" s="620"/>
      <c r="DA50" s="304"/>
      <c r="DB50" s="616"/>
      <c r="DC50" s="304"/>
      <c r="DD50" s="304"/>
      <c r="DE50" s="613"/>
      <c r="DF50" s="304"/>
      <c r="DG50" s="304"/>
      <c r="DH50" s="304"/>
      <c r="DI50" s="304"/>
      <c r="DJ50" s="304"/>
      <c r="DK50" s="304"/>
      <c r="DL50" s="304"/>
      <c r="DM50" s="616"/>
      <c r="DN50" s="616"/>
      <c r="DO50" s="305"/>
      <c r="DP50" s="309">
        <f>(COUNTA(P50:BE50)+COUNTA(DF50:DH50)+ COUNTA(BF50:CZ50)+COUNTA(DC50))*3</f>
        <v>24</v>
      </c>
      <c r="DQ50" s="40">
        <v>24</v>
      </c>
      <c r="DR50" s="318">
        <f t="shared" si="101"/>
        <v>48</v>
      </c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</row>
    <row r="51" spans="1:142" ht="32.25" customHeight="1" x14ac:dyDescent="0.35">
      <c r="A51" s="720">
        <v>5496</v>
      </c>
      <c r="B51" s="370" t="s">
        <v>92</v>
      </c>
      <c r="C51" s="378" t="s">
        <v>93</v>
      </c>
      <c r="D51" s="358">
        <v>496</v>
      </c>
      <c r="E51" s="360">
        <f>+E50</f>
        <v>20</v>
      </c>
      <c r="F51" s="67"/>
      <c r="G51" s="67">
        <v>5</v>
      </c>
      <c r="H51" s="67"/>
      <c r="I51" s="297" t="s">
        <v>28</v>
      </c>
      <c r="J51" s="612"/>
      <c r="K51" s="613"/>
      <c r="L51" s="613"/>
      <c r="M51" s="613"/>
      <c r="N51" s="613"/>
      <c r="O51" s="614"/>
      <c r="P51" s="331"/>
      <c r="Q51" s="304"/>
      <c r="R51" s="304"/>
      <c r="S51" s="304"/>
      <c r="T51" s="613"/>
      <c r="U51" s="304"/>
      <c r="V51" s="304"/>
      <c r="W51" s="304" t="s">
        <v>30</v>
      </c>
      <c r="X51" s="304"/>
      <c r="Y51" s="304"/>
      <c r="Z51" s="304"/>
      <c r="AA51" s="304"/>
      <c r="AB51" s="304"/>
      <c r="AC51" s="304"/>
      <c r="AD51" s="613"/>
      <c r="AE51" s="304"/>
      <c r="AF51" s="304"/>
      <c r="AG51" s="304" t="s">
        <v>31</v>
      </c>
      <c r="AH51" s="304"/>
      <c r="AI51" s="304"/>
      <c r="AJ51" s="304"/>
      <c r="AK51" s="304"/>
      <c r="AL51" s="615"/>
      <c r="AM51" s="331"/>
      <c r="AN51" s="304"/>
      <c r="AO51" s="304"/>
      <c r="AP51" s="616"/>
      <c r="AQ51" s="304" t="s">
        <v>32</v>
      </c>
      <c r="AR51" s="304"/>
      <c r="AS51" s="304"/>
      <c r="AT51" s="304"/>
      <c r="AU51" s="616"/>
      <c r="AV51" s="304"/>
      <c r="AW51" s="304"/>
      <c r="AX51" s="304"/>
      <c r="AY51" s="616"/>
      <c r="AZ51" s="616"/>
      <c r="BA51" s="304" t="s">
        <v>33</v>
      </c>
      <c r="BB51" s="304"/>
      <c r="BC51" s="304"/>
      <c r="BD51" s="304"/>
      <c r="BE51" s="304"/>
      <c r="BF51" s="304"/>
      <c r="BG51" s="615"/>
      <c r="BH51" s="331"/>
      <c r="BI51" s="304"/>
      <c r="BJ51" s="304"/>
      <c r="BK51" s="304" t="s">
        <v>34</v>
      </c>
      <c r="BL51" s="304"/>
      <c r="BM51" s="304"/>
      <c r="BN51" s="304"/>
      <c r="BO51" s="304"/>
      <c r="BP51" s="304"/>
      <c r="BQ51" s="304"/>
      <c r="BR51" s="613"/>
      <c r="BS51" s="304"/>
      <c r="BT51" s="304"/>
      <c r="BU51" s="304" t="s">
        <v>35</v>
      </c>
      <c r="BV51" s="304"/>
      <c r="BW51" s="617"/>
      <c r="BX51" s="304"/>
      <c r="BY51" s="304"/>
      <c r="BZ51" s="304"/>
      <c r="CA51" s="304"/>
      <c r="CB51" s="304"/>
      <c r="CC51" s="615"/>
      <c r="CD51" s="331"/>
      <c r="CE51" s="304" t="s">
        <v>36</v>
      </c>
      <c r="CF51" s="304"/>
      <c r="CG51" s="613"/>
      <c r="CH51" s="304"/>
      <c r="CI51" s="304"/>
      <c r="CJ51" s="304"/>
      <c r="CK51" s="304"/>
      <c r="CL51" s="613"/>
      <c r="CM51" s="304"/>
      <c r="CN51" s="616"/>
      <c r="CO51" s="304" t="s">
        <v>37</v>
      </c>
      <c r="CP51" s="304"/>
      <c r="CQ51" s="304"/>
      <c r="CR51" s="304"/>
      <c r="CS51" s="304"/>
      <c r="CT51" s="304"/>
      <c r="CU51" s="304"/>
      <c r="CV51" s="304"/>
      <c r="CW51" s="304"/>
      <c r="CX51" s="616"/>
      <c r="CY51" s="622"/>
      <c r="CZ51" s="331"/>
      <c r="DA51" s="304"/>
      <c r="DB51" s="304"/>
      <c r="DC51" s="616"/>
      <c r="DD51" s="616"/>
      <c r="DE51" s="613"/>
      <c r="DF51" s="304"/>
      <c r="DG51" s="304"/>
      <c r="DH51" s="304"/>
      <c r="DI51" s="304"/>
      <c r="DJ51" s="304"/>
      <c r="DK51" s="304"/>
      <c r="DL51" s="304"/>
      <c r="DM51" s="616"/>
      <c r="DN51" s="616"/>
      <c r="DO51" s="305"/>
      <c r="DP51" s="309">
        <f>(COUNTA(P51:BE51)+COUNTA(DF51:DH51)+ COUNTA(BF51:CZ51)+COUNTA(DC51))*3</f>
        <v>24</v>
      </c>
      <c r="DQ51" s="40">
        <v>24</v>
      </c>
      <c r="DR51" s="318">
        <f t="shared" si="101"/>
        <v>48</v>
      </c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</row>
    <row r="52" spans="1:142" ht="16.5" customHeight="1" x14ac:dyDescent="0.35">
      <c r="A52" s="720">
        <v>5496</v>
      </c>
      <c r="B52" s="370" t="s">
        <v>94</v>
      </c>
      <c r="C52" s="378" t="s">
        <v>95</v>
      </c>
      <c r="D52" s="358">
        <v>496</v>
      </c>
      <c r="E52" s="360">
        <f>+E51</f>
        <v>20</v>
      </c>
      <c r="F52" s="67"/>
      <c r="G52" s="67">
        <v>5</v>
      </c>
      <c r="H52" s="428"/>
      <c r="I52" s="297" t="s">
        <v>28</v>
      </c>
      <c r="J52" s="612"/>
      <c r="K52" s="613"/>
      <c r="L52" s="613"/>
      <c r="M52" s="613"/>
      <c r="N52" s="613"/>
      <c r="O52" s="614"/>
      <c r="P52" s="331"/>
      <c r="Q52" s="304"/>
      <c r="R52" s="304"/>
      <c r="S52" s="304" t="s">
        <v>30</v>
      </c>
      <c r="T52" s="613"/>
      <c r="U52" s="304"/>
      <c r="V52" s="304"/>
      <c r="W52" s="304"/>
      <c r="X52" s="304"/>
      <c r="Y52" s="304"/>
      <c r="Z52" s="304"/>
      <c r="AA52" s="304"/>
      <c r="AB52" s="304"/>
      <c r="AC52" s="304" t="s">
        <v>31</v>
      </c>
      <c r="AD52" s="613"/>
      <c r="AE52" s="304"/>
      <c r="AF52" s="304"/>
      <c r="AG52" s="616"/>
      <c r="AH52" s="616"/>
      <c r="AI52" s="616"/>
      <c r="AJ52" s="304"/>
      <c r="AK52" s="304"/>
      <c r="AL52" s="615"/>
      <c r="AM52" s="331" t="s">
        <v>32</v>
      </c>
      <c r="AN52" s="304"/>
      <c r="AO52" s="304"/>
      <c r="AP52" s="616"/>
      <c r="AQ52" s="616"/>
      <c r="AR52" s="616"/>
      <c r="AS52" s="616"/>
      <c r="AT52" s="304"/>
      <c r="AU52" s="304"/>
      <c r="AV52" s="304"/>
      <c r="AW52" s="304" t="s">
        <v>33</v>
      </c>
      <c r="AX52" s="304"/>
      <c r="AY52" s="304"/>
      <c r="AZ52" s="304"/>
      <c r="BA52" s="304"/>
      <c r="BB52" s="304"/>
      <c r="BC52" s="304"/>
      <c r="BD52" s="304"/>
      <c r="BE52" s="304"/>
      <c r="BF52" s="304"/>
      <c r="BG52" s="615" t="s">
        <v>34</v>
      </c>
      <c r="BH52" s="331"/>
      <c r="BI52" s="304"/>
      <c r="BJ52" s="304"/>
      <c r="BK52" s="304"/>
      <c r="BL52" s="304"/>
      <c r="BM52" s="304"/>
      <c r="BN52" s="304"/>
      <c r="BO52" s="304"/>
      <c r="BP52" s="304"/>
      <c r="BQ52" s="304" t="s">
        <v>35</v>
      </c>
      <c r="BR52" s="613"/>
      <c r="BS52" s="304"/>
      <c r="BT52" s="304"/>
      <c r="BU52" s="304"/>
      <c r="BV52" s="304"/>
      <c r="BW52" s="617"/>
      <c r="BX52" s="304"/>
      <c r="BY52" s="304"/>
      <c r="BZ52" s="616"/>
      <c r="CA52" s="304" t="s">
        <v>36</v>
      </c>
      <c r="CB52" s="616"/>
      <c r="CC52" s="615"/>
      <c r="CD52" s="620"/>
      <c r="CE52" s="616"/>
      <c r="CF52" s="616"/>
      <c r="CG52" s="621"/>
      <c r="CH52" s="616"/>
      <c r="CI52" s="304"/>
      <c r="CJ52" s="618"/>
      <c r="CK52" s="304" t="s">
        <v>37</v>
      </c>
      <c r="CL52" s="619"/>
      <c r="CM52" s="304"/>
      <c r="CN52" s="618"/>
      <c r="CO52" s="618"/>
      <c r="CP52" s="618"/>
      <c r="CQ52" s="618"/>
      <c r="CR52" s="618"/>
      <c r="CS52" s="304"/>
      <c r="CT52" s="304"/>
      <c r="CU52" s="304"/>
      <c r="CV52" s="304"/>
      <c r="CW52" s="304"/>
      <c r="CX52" s="616"/>
      <c r="CY52" s="622"/>
      <c r="CZ52" s="620"/>
      <c r="DA52" s="304"/>
      <c r="DB52" s="616"/>
      <c r="DC52" s="304"/>
      <c r="DD52" s="616"/>
      <c r="DE52" s="613"/>
      <c r="DF52" s="304"/>
      <c r="DG52" s="304"/>
      <c r="DH52" s="304"/>
      <c r="DI52" s="304"/>
      <c r="DJ52" s="304"/>
      <c r="DK52" s="304"/>
      <c r="DL52" s="304"/>
      <c r="DM52" s="616"/>
      <c r="DN52" s="616"/>
      <c r="DO52" s="305"/>
      <c r="DP52" s="309">
        <f>(COUNTA(P52:BE52)+COUNTA(DF52:DH52)+ COUNTA(BF52:CZ52)+COUNTA(DC52))*3</f>
        <v>24</v>
      </c>
      <c r="DQ52" s="40">
        <v>24</v>
      </c>
      <c r="DR52" s="318">
        <f t="shared" si="101"/>
        <v>48</v>
      </c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</row>
    <row r="53" spans="1:142" ht="16.5" customHeight="1" x14ac:dyDescent="0.35">
      <c r="A53" s="720">
        <v>5496</v>
      </c>
      <c r="B53" s="370" t="s">
        <v>96</v>
      </c>
      <c r="C53" s="378" t="s">
        <v>97</v>
      </c>
      <c r="D53" s="370">
        <v>496</v>
      </c>
      <c r="E53" s="358">
        <f>+E52</f>
        <v>20</v>
      </c>
      <c r="F53" s="45"/>
      <c r="G53" s="45">
        <v>5</v>
      </c>
      <c r="H53" s="428"/>
      <c r="I53" s="297" t="s">
        <v>28</v>
      </c>
      <c r="J53" s="612"/>
      <c r="K53" s="613"/>
      <c r="L53" s="613"/>
      <c r="M53" s="613"/>
      <c r="N53" s="613"/>
      <c r="O53" s="614"/>
      <c r="P53" s="331"/>
      <c r="Q53" s="304"/>
      <c r="R53" s="304"/>
      <c r="S53" s="304"/>
      <c r="T53" s="613"/>
      <c r="U53" s="304"/>
      <c r="V53" s="304"/>
      <c r="W53" s="304"/>
      <c r="X53" s="304" t="s">
        <v>30</v>
      </c>
      <c r="Y53" s="304"/>
      <c r="Z53" s="304"/>
      <c r="AA53" s="304"/>
      <c r="AB53" s="304"/>
      <c r="AC53" s="304"/>
      <c r="AD53" s="613"/>
      <c r="AE53" s="304"/>
      <c r="AF53" s="304"/>
      <c r="AG53" s="623"/>
      <c r="AH53" s="304" t="s">
        <v>31</v>
      </c>
      <c r="AI53" s="616"/>
      <c r="AJ53" s="304"/>
      <c r="AK53" s="304"/>
      <c r="AL53" s="615"/>
      <c r="AM53" s="331"/>
      <c r="AN53" s="304"/>
      <c r="AO53" s="304"/>
      <c r="AP53" s="304"/>
      <c r="AQ53" s="304"/>
      <c r="AR53" s="304" t="s">
        <v>32</v>
      </c>
      <c r="AS53" s="304"/>
      <c r="AT53" s="304"/>
      <c r="AU53" s="304"/>
      <c r="AV53" s="304"/>
      <c r="AW53" s="304"/>
      <c r="AX53" s="304"/>
      <c r="AY53" s="304"/>
      <c r="AZ53" s="304"/>
      <c r="BA53" s="304"/>
      <c r="BB53" s="304" t="s">
        <v>33</v>
      </c>
      <c r="BC53" s="304"/>
      <c r="BD53" s="304"/>
      <c r="BE53" s="304"/>
      <c r="BF53" s="304"/>
      <c r="BG53" s="615"/>
      <c r="BH53" s="331"/>
      <c r="BI53" s="304"/>
      <c r="BJ53" s="304"/>
      <c r="BK53" s="304"/>
      <c r="BL53" s="304" t="s">
        <v>34</v>
      </c>
      <c r="BM53" s="304"/>
      <c r="BN53" s="304"/>
      <c r="BO53" s="304"/>
      <c r="BP53" s="304"/>
      <c r="BQ53" s="304"/>
      <c r="BR53" s="613"/>
      <c r="BS53" s="304"/>
      <c r="BT53" s="304"/>
      <c r="BU53" s="304"/>
      <c r="BV53" s="304" t="s">
        <v>35</v>
      </c>
      <c r="BW53" s="617"/>
      <c r="BX53" s="304"/>
      <c r="BY53" s="304"/>
      <c r="BZ53" s="304"/>
      <c r="CA53" s="304"/>
      <c r="CB53" s="304"/>
      <c r="CC53" s="615"/>
      <c r="CD53" s="331"/>
      <c r="CE53" s="616"/>
      <c r="CF53" s="304" t="s">
        <v>36</v>
      </c>
      <c r="CG53" s="621"/>
      <c r="CH53" s="304"/>
      <c r="CI53" s="304"/>
      <c r="CJ53" s="304"/>
      <c r="CK53" s="618"/>
      <c r="CL53" s="619"/>
      <c r="CM53" s="618"/>
      <c r="CN53" s="304"/>
      <c r="CO53" s="618"/>
      <c r="CP53" s="304" t="s">
        <v>37</v>
      </c>
      <c r="CQ53" s="618"/>
      <c r="CR53" s="618"/>
      <c r="CS53" s="618"/>
      <c r="CT53" s="304"/>
      <c r="CU53" s="618"/>
      <c r="CV53" s="618"/>
      <c r="CW53" s="618"/>
      <c r="CX53" s="304"/>
      <c r="CY53" s="624"/>
      <c r="CZ53" s="625"/>
      <c r="DA53" s="304"/>
      <c r="DB53" s="616"/>
      <c r="DC53" s="618"/>
      <c r="DD53" s="618"/>
      <c r="DE53" s="613"/>
      <c r="DF53" s="304"/>
      <c r="DG53" s="304"/>
      <c r="DH53" s="304"/>
      <c r="DI53" s="304"/>
      <c r="DJ53" s="304"/>
      <c r="DK53" s="304"/>
      <c r="DL53" s="304"/>
      <c r="DM53" s="304"/>
      <c r="DN53" s="616"/>
      <c r="DO53" s="305"/>
      <c r="DP53" s="309">
        <f>(COUNTA(P53:BE53)+COUNTA(DF53:DH53)+ COUNTA(BF53:CZ53)+COUNTA(DC53))*3</f>
        <v>24</v>
      </c>
      <c r="DQ53" s="40">
        <v>24</v>
      </c>
      <c r="DR53" s="318">
        <f t="shared" si="101"/>
        <v>48</v>
      </c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</row>
    <row r="54" spans="1:142" s="352" customFormat="1" ht="32.25" customHeight="1" thickBot="1" x14ac:dyDescent="0.4">
      <c r="A54" s="749">
        <v>5496</v>
      </c>
      <c r="B54" s="400" t="s">
        <v>98</v>
      </c>
      <c r="C54" s="724" t="s">
        <v>99</v>
      </c>
      <c r="D54" s="400">
        <v>496</v>
      </c>
      <c r="E54" s="334">
        <f>+E53</f>
        <v>20</v>
      </c>
      <c r="F54" s="400"/>
      <c r="G54" s="400">
        <v>5</v>
      </c>
      <c r="H54" s="714"/>
      <c r="I54" s="715" t="s">
        <v>40</v>
      </c>
      <c r="J54" s="630"/>
      <c r="K54" s="307"/>
      <c r="L54" s="307"/>
      <c r="M54" s="307"/>
      <c r="N54" s="307"/>
      <c r="O54" s="629"/>
      <c r="P54" s="630"/>
      <c r="Q54" s="307"/>
      <c r="R54" s="307" t="s">
        <v>30</v>
      </c>
      <c r="S54" s="307"/>
      <c r="T54" s="307"/>
      <c r="U54" s="307"/>
      <c r="V54" s="307"/>
      <c r="W54" s="307"/>
      <c r="X54" s="307"/>
      <c r="Y54" s="307"/>
      <c r="Z54" s="307"/>
      <c r="AA54" s="307"/>
      <c r="AB54" s="307" t="s">
        <v>31</v>
      </c>
      <c r="AC54" s="307"/>
      <c r="AD54" s="307"/>
      <c r="AE54" s="307"/>
      <c r="AF54" s="307"/>
      <c r="AG54" s="307"/>
      <c r="AH54" s="307"/>
      <c r="AI54" s="307"/>
      <c r="AJ54" s="307"/>
      <c r="AK54" s="307"/>
      <c r="AL54" s="629" t="s">
        <v>32</v>
      </c>
      <c r="AM54" s="630"/>
      <c r="AN54" s="307"/>
      <c r="AO54" s="307"/>
      <c r="AP54" s="631"/>
      <c r="AQ54" s="631"/>
      <c r="AR54" s="307"/>
      <c r="AS54" s="631"/>
      <c r="AT54" s="307"/>
      <c r="AU54" s="307"/>
      <c r="AV54" s="307" t="s">
        <v>33</v>
      </c>
      <c r="AW54" s="307"/>
      <c r="AX54" s="307"/>
      <c r="AY54" s="307"/>
      <c r="AZ54" s="631"/>
      <c r="BA54" s="631"/>
      <c r="BB54" s="307"/>
      <c r="BC54" s="631"/>
      <c r="BD54" s="307"/>
      <c r="BE54" s="307"/>
      <c r="BF54" s="307" t="s">
        <v>34</v>
      </c>
      <c r="BG54" s="629"/>
      <c r="BH54" s="630"/>
      <c r="BI54" s="307"/>
      <c r="BJ54" s="307"/>
      <c r="BK54" s="307"/>
      <c r="BL54" s="307"/>
      <c r="BM54" s="307"/>
      <c r="BN54" s="307"/>
      <c r="BO54" s="307"/>
      <c r="BP54" s="307" t="s">
        <v>35</v>
      </c>
      <c r="BQ54" s="307"/>
      <c r="BR54" s="307"/>
      <c r="BS54" s="307"/>
      <c r="BT54" s="307"/>
      <c r="BU54" s="307"/>
      <c r="BV54" s="307"/>
      <c r="BW54" s="632"/>
      <c r="BX54" s="307"/>
      <c r="BY54" s="307"/>
      <c r="BZ54" s="307" t="s">
        <v>36</v>
      </c>
      <c r="CA54" s="307"/>
      <c r="CB54" s="307"/>
      <c r="CC54" s="629"/>
      <c r="CD54" s="630"/>
      <c r="CE54" s="307"/>
      <c r="CF54" s="307"/>
      <c r="CG54" s="307"/>
      <c r="CH54" s="307"/>
      <c r="CI54" s="307"/>
      <c r="CJ54" s="307" t="s">
        <v>37</v>
      </c>
      <c r="CK54" s="307"/>
      <c r="CL54" s="307"/>
      <c r="CM54" s="307"/>
      <c r="CN54" s="631"/>
      <c r="CO54" s="631"/>
      <c r="CP54" s="307"/>
      <c r="CQ54" s="631"/>
      <c r="CR54" s="631"/>
      <c r="CS54" s="307"/>
      <c r="CT54" s="631"/>
      <c r="CU54" s="307"/>
      <c r="CV54" s="307"/>
      <c r="CW54" s="307"/>
      <c r="CX54" s="633"/>
      <c r="CY54" s="634"/>
      <c r="CZ54" s="630"/>
      <c r="DA54" s="307"/>
      <c r="DB54" s="631"/>
      <c r="DC54" s="633"/>
      <c r="DD54" s="633"/>
      <c r="DE54" s="307"/>
      <c r="DF54" s="307"/>
      <c r="DG54" s="307"/>
      <c r="DH54" s="307"/>
      <c r="DI54" s="307"/>
      <c r="DJ54" s="307"/>
      <c r="DK54" s="307"/>
      <c r="DL54" s="307"/>
      <c r="DM54" s="631"/>
      <c r="DN54" s="631"/>
      <c r="DO54" s="308"/>
      <c r="DP54" s="716">
        <f>(COUNTA(P54:BE54)+COUNTA(DF54:DH54)+ COUNTA(BF54:CZ54)+COUNTA(DD54))*2</f>
        <v>16</v>
      </c>
      <c r="DQ54" s="717">
        <v>22</v>
      </c>
      <c r="DR54" s="718">
        <f t="shared" si="101"/>
        <v>38</v>
      </c>
      <c r="DS54" s="539"/>
      <c r="DT54" s="539"/>
      <c r="DU54" s="539"/>
      <c r="DV54" s="539"/>
      <c r="DW54" s="539"/>
      <c r="DX54" s="539"/>
      <c r="DY54" s="539"/>
      <c r="DZ54" s="539"/>
      <c r="EA54" s="539"/>
      <c r="EB54" s="539"/>
      <c r="EC54" s="539"/>
      <c r="ED54" s="539"/>
      <c r="EE54" s="539"/>
      <c r="EF54" s="539"/>
      <c r="EG54" s="539"/>
      <c r="EH54" s="539"/>
      <c r="EI54" s="539"/>
      <c r="EJ54" s="539"/>
      <c r="EK54" s="539"/>
      <c r="EL54" s="539"/>
    </row>
    <row r="55" spans="1:142" s="321" customFormat="1" ht="15.5" x14ac:dyDescent="0.35">
      <c r="A55" s="719">
        <v>6496</v>
      </c>
      <c r="B55" s="722" t="s">
        <v>163</v>
      </c>
      <c r="C55" s="723" t="s">
        <v>164</v>
      </c>
      <c r="D55" s="416">
        <v>496</v>
      </c>
      <c r="E55" s="355">
        <v>35</v>
      </c>
      <c r="F55" s="427"/>
      <c r="G55" s="427">
        <v>6</v>
      </c>
      <c r="H55" s="429"/>
      <c r="I55" s="297" t="s">
        <v>28</v>
      </c>
      <c r="J55" s="599"/>
      <c r="K55" s="600"/>
      <c r="L55" s="600"/>
      <c r="M55" s="600"/>
      <c r="N55" s="600"/>
      <c r="O55" s="601"/>
      <c r="P55" s="596"/>
      <c r="Q55" s="302"/>
      <c r="R55" s="302"/>
      <c r="S55" s="302"/>
      <c r="T55" s="600"/>
      <c r="U55" s="302"/>
      <c r="V55" s="302"/>
      <c r="W55" s="302"/>
      <c r="X55" s="302"/>
      <c r="Y55" s="302"/>
      <c r="Z55" s="302"/>
      <c r="AA55" s="302"/>
      <c r="AB55" s="302"/>
      <c r="AC55" s="302"/>
      <c r="AD55" s="600"/>
      <c r="AE55" s="302"/>
      <c r="AF55" s="302"/>
      <c r="AG55" s="302"/>
      <c r="AH55" s="302"/>
      <c r="AI55" s="302"/>
      <c r="AJ55" s="302"/>
      <c r="AK55" s="302"/>
      <c r="AL55" s="602"/>
      <c r="AM55" s="603"/>
      <c r="AN55" s="302" t="s">
        <v>30</v>
      </c>
      <c r="AO55" s="604"/>
      <c r="AP55" s="302"/>
      <c r="AQ55" s="604"/>
      <c r="AR55" s="604"/>
      <c r="AS55" s="604"/>
      <c r="AT55" s="302"/>
      <c r="AU55" s="302"/>
      <c r="AV55" s="302"/>
      <c r="AW55" s="302"/>
      <c r="AX55" s="302" t="s">
        <v>31</v>
      </c>
      <c r="AY55" s="302"/>
      <c r="AZ55" s="302"/>
      <c r="BA55" s="302"/>
      <c r="BB55" s="302"/>
      <c r="BC55" s="302"/>
      <c r="BD55" s="302"/>
      <c r="BE55" s="302"/>
      <c r="BF55" s="302"/>
      <c r="BG55" s="602"/>
      <c r="BH55" s="596" t="s">
        <v>32</v>
      </c>
      <c r="BI55" s="302"/>
      <c r="BJ55" s="302"/>
      <c r="BK55" s="302"/>
      <c r="BL55" s="302"/>
      <c r="BM55" s="302"/>
      <c r="BN55" s="302"/>
      <c r="BO55" s="302"/>
      <c r="BP55" s="302"/>
      <c r="BQ55" s="302"/>
      <c r="BR55" s="600"/>
      <c r="BS55" s="302"/>
      <c r="BT55" s="302"/>
      <c r="BU55" s="302"/>
      <c r="BV55" s="302"/>
      <c r="BW55" s="605"/>
      <c r="BX55" s="302"/>
      <c r="BY55" s="302"/>
      <c r="BZ55" s="302"/>
      <c r="CA55" s="302"/>
      <c r="CB55" s="302" t="s">
        <v>33</v>
      </c>
      <c r="CC55" s="602"/>
      <c r="CD55" s="596"/>
      <c r="CE55" s="604"/>
      <c r="CF55" s="604"/>
      <c r="CG55" s="606"/>
      <c r="CH55" s="302"/>
      <c r="CI55" s="607"/>
      <c r="CJ55" s="302"/>
      <c r="CK55" s="607"/>
      <c r="CL55" s="608"/>
      <c r="CM55" s="607"/>
      <c r="CN55" s="302"/>
      <c r="CO55" s="607"/>
      <c r="CP55" s="607"/>
      <c r="CQ55" s="607"/>
      <c r="CR55" s="637" t="s">
        <v>34</v>
      </c>
      <c r="CS55" s="607"/>
      <c r="CT55" s="302"/>
      <c r="CU55" s="607"/>
      <c r="CV55" s="302" t="s">
        <v>35</v>
      </c>
      <c r="CW55" s="607"/>
      <c r="CX55" s="609"/>
      <c r="CY55" s="610"/>
      <c r="CZ55" s="611"/>
      <c r="DA55" s="302"/>
      <c r="DB55" s="637" t="s">
        <v>36</v>
      </c>
      <c r="DC55" s="302"/>
      <c r="DD55" s="302"/>
      <c r="DE55" s="600"/>
      <c r="DF55" s="302" t="s">
        <v>37</v>
      </c>
      <c r="DG55" s="302"/>
      <c r="DH55" s="302"/>
      <c r="DI55" s="302"/>
      <c r="DJ55" s="302"/>
      <c r="DK55" s="302"/>
      <c r="DL55" s="302"/>
      <c r="DM55" s="604"/>
      <c r="DN55" s="604"/>
      <c r="DO55" s="303"/>
      <c r="DP55" s="572">
        <f>(COUNTA(P55:BE55)+COUNTA(DF55:DH55)+ COUNTA(BF55:CZ55)+COUNTA(DA55:DC55))*3</f>
        <v>24</v>
      </c>
      <c r="DQ55" s="578">
        <v>24</v>
      </c>
      <c r="DR55" s="578">
        <f t="shared" ref="DR55:DR59" si="103">SUM(DP55:DQ55)</f>
        <v>48</v>
      </c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</row>
    <row r="56" spans="1:142" s="321" customFormat="1" ht="15.5" x14ac:dyDescent="0.35">
      <c r="A56" s="720">
        <v>6496</v>
      </c>
      <c r="B56" s="370" t="s">
        <v>158</v>
      </c>
      <c r="C56" s="378" t="s">
        <v>159</v>
      </c>
      <c r="D56" s="358">
        <v>496</v>
      </c>
      <c r="E56" s="360">
        <f>+E55</f>
        <v>35</v>
      </c>
      <c r="F56" s="67"/>
      <c r="G56" s="67">
        <v>6</v>
      </c>
      <c r="H56" s="428"/>
      <c r="I56" s="297" t="s">
        <v>28</v>
      </c>
      <c r="J56" s="612"/>
      <c r="K56" s="613"/>
      <c r="L56" s="613"/>
      <c r="M56" s="613"/>
      <c r="N56" s="613"/>
      <c r="O56" s="614"/>
      <c r="P56" s="331"/>
      <c r="Q56" s="304"/>
      <c r="R56" s="304"/>
      <c r="S56" s="304"/>
      <c r="T56" s="613"/>
      <c r="U56" s="304"/>
      <c r="V56" s="304"/>
      <c r="W56" s="304"/>
      <c r="X56" s="304"/>
      <c r="Y56" s="304" t="s">
        <v>30</v>
      </c>
      <c r="Z56" s="304"/>
      <c r="AA56" s="304"/>
      <c r="AB56" s="304"/>
      <c r="AC56" s="304"/>
      <c r="AD56" s="613"/>
      <c r="AE56" s="304"/>
      <c r="AF56" s="304"/>
      <c r="AG56" s="304"/>
      <c r="AH56" s="304"/>
      <c r="AI56" s="304" t="s">
        <v>31</v>
      </c>
      <c r="AJ56" s="304"/>
      <c r="AK56" s="304"/>
      <c r="AL56" s="615"/>
      <c r="AM56" s="331"/>
      <c r="AN56" s="304"/>
      <c r="AO56" s="304"/>
      <c r="AP56" s="304"/>
      <c r="AQ56" s="304"/>
      <c r="AR56" s="304"/>
      <c r="AS56" s="304" t="s">
        <v>32</v>
      </c>
      <c r="AT56" s="616"/>
      <c r="AU56" s="304"/>
      <c r="AV56" s="304"/>
      <c r="AW56" s="304"/>
      <c r="AX56" s="304"/>
      <c r="AY56" s="304"/>
      <c r="AZ56" s="304"/>
      <c r="BA56" s="304"/>
      <c r="BB56" s="304"/>
      <c r="BC56" s="304" t="s">
        <v>33</v>
      </c>
      <c r="BD56" s="304"/>
      <c r="BE56" s="304"/>
      <c r="BF56" s="304"/>
      <c r="BG56" s="615"/>
      <c r="BH56" s="331"/>
      <c r="BI56" s="304"/>
      <c r="BJ56" s="304"/>
      <c r="BK56" s="304"/>
      <c r="BL56" s="304"/>
      <c r="BM56" s="304" t="s">
        <v>34</v>
      </c>
      <c r="BN56" s="304"/>
      <c r="BO56" s="304"/>
      <c r="BP56" s="304"/>
      <c r="BQ56" s="304"/>
      <c r="BR56" s="613"/>
      <c r="BS56" s="304"/>
      <c r="BT56" s="304"/>
      <c r="BU56" s="304"/>
      <c r="BV56" s="304"/>
      <c r="BW56" s="304" t="s">
        <v>35</v>
      </c>
      <c r="BX56" s="304"/>
      <c r="BY56" s="304"/>
      <c r="BZ56" s="304"/>
      <c r="CA56" s="304"/>
      <c r="CB56" s="304"/>
      <c r="CC56" s="615"/>
      <c r="CD56" s="331"/>
      <c r="CE56" s="304"/>
      <c r="CF56" s="618"/>
      <c r="CG56" s="619"/>
      <c r="CH56" s="618"/>
      <c r="CI56" s="304"/>
      <c r="CJ56" s="618"/>
      <c r="CK56" s="304"/>
      <c r="CL56" s="613"/>
      <c r="CM56" s="618"/>
      <c r="CN56" s="304"/>
      <c r="CO56" s="304"/>
      <c r="CP56" s="304"/>
      <c r="CQ56" s="304" t="s">
        <v>36</v>
      </c>
      <c r="CR56" s="304"/>
      <c r="CS56" s="304"/>
      <c r="CT56" s="304"/>
      <c r="CU56" s="304"/>
      <c r="CV56" s="304"/>
      <c r="CW56" s="304"/>
      <c r="CX56" s="616"/>
      <c r="CY56" s="305"/>
      <c r="CZ56" s="620"/>
      <c r="DA56" s="304" t="s">
        <v>37</v>
      </c>
      <c r="DB56" s="616"/>
      <c r="DC56" s="304"/>
      <c r="DD56" s="304"/>
      <c r="DE56" s="613"/>
      <c r="DF56" s="304"/>
      <c r="DG56" s="304"/>
      <c r="DH56" s="304"/>
      <c r="DI56" s="304"/>
      <c r="DJ56" s="304"/>
      <c r="DK56" s="304"/>
      <c r="DL56" s="304"/>
      <c r="DM56" s="616"/>
      <c r="DN56" s="616"/>
      <c r="DO56" s="305"/>
      <c r="DP56" s="573">
        <f>(COUNTA(P56:BE56)+COUNTA(DF56:DH56)+ COUNTA(BF56:DB56)+COUNTA(DC56))*3</f>
        <v>24</v>
      </c>
      <c r="DQ56" s="579">
        <v>24</v>
      </c>
      <c r="DR56" s="579">
        <f t="shared" si="103"/>
        <v>48</v>
      </c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</row>
    <row r="57" spans="1:142" s="321" customFormat="1" ht="15.5" x14ac:dyDescent="0.35">
      <c r="A57" s="720">
        <v>6496</v>
      </c>
      <c r="B57" s="370" t="s">
        <v>165</v>
      </c>
      <c r="C57" s="378" t="s">
        <v>166</v>
      </c>
      <c r="D57" s="358">
        <v>496</v>
      </c>
      <c r="E57" s="360">
        <f>+E56</f>
        <v>35</v>
      </c>
      <c r="F57" s="67"/>
      <c r="G57" s="67">
        <v>6</v>
      </c>
      <c r="H57" s="428"/>
      <c r="I57" s="297" t="s">
        <v>28</v>
      </c>
      <c r="J57" s="612"/>
      <c r="K57" s="613"/>
      <c r="L57" s="613"/>
      <c r="M57" s="613"/>
      <c r="N57" s="613"/>
      <c r="O57" s="614"/>
      <c r="P57" s="331"/>
      <c r="Q57" s="304"/>
      <c r="R57" s="304"/>
      <c r="S57" s="304"/>
      <c r="T57" s="613"/>
      <c r="U57" s="304" t="s">
        <v>30</v>
      </c>
      <c r="V57" s="304"/>
      <c r="W57" s="304"/>
      <c r="X57" s="304"/>
      <c r="Y57" s="304"/>
      <c r="Z57" s="304"/>
      <c r="AA57" s="304"/>
      <c r="AB57" s="304"/>
      <c r="AC57" s="304"/>
      <c r="AD57" s="613"/>
      <c r="AE57" s="304" t="s">
        <v>31</v>
      </c>
      <c r="AF57" s="304"/>
      <c r="AG57" s="304"/>
      <c r="AH57" s="304"/>
      <c r="AI57" s="304"/>
      <c r="AJ57" s="304"/>
      <c r="AK57" s="304"/>
      <c r="AL57" s="615"/>
      <c r="AM57" s="331"/>
      <c r="AN57" s="304"/>
      <c r="AO57" s="304" t="s">
        <v>32</v>
      </c>
      <c r="AP57" s="616"/>
      <c r="AQ57" s="304"/>
      <c r="AR57" s="304"/>
      <c r="AS57" s="304"/>
      <c r="AT57" s="304"/>
      <c r="AU57" s="616"/>
      <c r="AV57" s="304"/>
      <c r="AW57" s="304"/>
      <c r="AX57" s="304"/>
      <c r="AY57" s="304" t="s">
        <v>33</v>
      </c>
      <c r="AZ57" s="616"/>
      <c r="BA57" s="304"/>
      <c r="BB57" s="304"/>
      <c r="BC57" s="304"/>
      <c r="BD57" s="304"/>
      <c r="BE57" s="304"/>
      <c r="BF57" s="304"/>
      <c r="BG57" s="615"/>
      <c r="BH57" s="331"/>
      <c r="BI57" s="304" t="s">
        <v>34</v>
      </c>
      <c r="BJ57" s="304"/>
      <c r="BK57" s="304"/>
      <c r="BL57" s="304"/>
      <c r="BM57" s="304"/>
      <c r="BN57" s="304"/>
      <c r="BO57" s="304"/>
      <c r="BP57" s="304"/>
      <c r="BQ57" s="304"/>
      <c r="BR57" s="613"/>
      <c r="BS57" s="304" t="s">
        <v>35</v>
      </c>
      <c r="BT57" s="304"/>
      <c r="BU57" s="304"/>
      <c r="BV57" s="304"/>
      <c r="BW57" s="617"/>
      <c r="BX57" s="304"/>
      <c r="BY57" s="304"/>
      <c r="BZ57" s="304"/>
      <c r="CA57" s="304"/>
      <c r="CB57" s="304"/>
      <c r="CC57" s="615" t="s">
        <v>36</v>
      </c>
      <c r="CD57" s="331"/>
      <c r="CE57" s="304"/>
      <c r="CF57" s="304"/>
      <c r="CG57" s="613"/>
      <c r="CH57" s="304"/>
      <c r="CI57" s="304"/>
      <c r="CJ57" s="304"/>
      <c r="CK57" s="304"/>
      <c r="CL57" s="613"/>
      <c r="CM57" s="304" t="s">
        <v>37</v>
      </c>
      <c r="CN57" s="616"/>
      <c r="CO57" s="304"/>
      <c r="CP57" s="304"/>
      <c r="CQ57" s="304"/>
      <c r="CR57" s="304"/>
      <c r="CS57" s="304"/>
      <c r="CT57" s="304"/>
      <c r="CU57" s="304"/>
      <c r="CV57" s="304"/>
      <c r="CW57" s="304"/>
      <c r="CX57" s="616"/>
      <c r="CY57" s="622"/>
      <c r="CZ57" s="331"/>
      <c r="DA57" s="304"/>
      <c r="DB57" s="304"/>
      <c r="DC57" s="616"/>
      <c r="DD57" s="616"/>
      <c r="DE57" s="613"/>
      <c r="DF57" s="304"/>
      <c r="DG57" s="304"/>
      <c r="DH57" s="304"/>
      <c r="DI57" s="304"/>
      <c r="DJ57" s="304"/>
      <c r="DK57" s="304"/>
      <c r="DL57" s="304"/>
      <c r="DM57" s="616"/>
      <c r="DN57" s="616"/>
      <c r="DO57" s="305"/>
      <c r="DP57" s="573">
        <f>(COUNTA(P57:BE57)+COUNTA(DF57:DH57)+ COUNTA(BF57:CZ57)+COUNTA(DC57))*3</f>
        <v>24</v>
      </c>
      <c r="DQ57" s="579">
        <v>24</v>
      </c>
      <c r="DR57" s="579">
        <f t="shared" si="103"/>
        <v>48</v>
      </c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</row>
    <row r="58" spans="1:142" s="321" customFormat="1" ht="35.25" customHeight="1" x14ac:dyDescent="0.35">
      <c r="A58" s="720">
        <v>6496</v>
      </c>
      <c r="B58" s="370" t="s">
        <v>167</v>
      </c>
      <c r="C58" s="378" t="s">
        <v>168</v>
      </c>
      <c r="D58" s="358">
        <v>496</v>
      </c>
      <c r="E58" s="360">
        <f>+E57</f>
        <v>35</v>
      </c>
      <c r="F58" s="67"/>
      <c r="G58" s="67">
        <v>6</v>
      </c>
      <c r="H58" s="428"/>
      <c r="I58" s="297" t="s">
        <v>28</v>
      </c>
      <c r="J58" s="612"/>
      <c r="K58" s="613"/>
      <c r="L58" s="613"/>
      <c r="M58" s="613"/>
      <c r="N58" s="613"/>
      <c r="O58" s="614"/>
      <c r="P58" s="331"/>
      <c r="Q58" s="304" t="s">
        <v>30</v>
      </c>
      <c r="R58" s="304"/>
      <c r="S58" s="304"/>
      <c r="T58" s="613"/>
      <c r="U58" s="304"/>
      <c r="V58" s="304"/>
      <c r="W58" s="304"/>
      <c r="X58" s="304"/>
      <c r="Y58" s="304"/>
      <c r="Z58" s="304"/>
      <c r="AA58" s="304" t="s">
        <v>31</v>
      </c>
      <c r="AB58" s="304"/>
      <c r="AC58" s="304"/>
      <c r="AD58" s="613"/>
      <c r="AE58" s="304"/>
      <c r="AF58" s="304"/>
      <c r="AG58" s="616"/>
      <c r="AH58" s="616"/>
      <c r="AI58" s="616"/>
      <c r="AJ58" s="304"/>
      <c r="AK58" s="304" t="s">
        <v>32</v>
      </c>
      <c r="AL58" s="615"/>
      <c r="AM58" s="331"/>
      <c r="AN58" s="304"/>
      <c r="AO58" s="304"/>
      <c r="AP58" s="616"/>
      <c r="AQ58" s="616"/>
      <c r="AR58" s="616"/>
      <c r="AS58" s="616"/>
      <c r="AT58" s="304"/>
      <c r="AU58" s="304" t="s">
        <v>33</v>
      </c>
      <c r="AV58" s="304"/>
      <c r="AW58" s="304"/>
      <c r="AX58" s="304"/>
      <c r="AY58" s="304"/>
      <c r="AZ58" s="304"/>
      <c r="BA58" s="304"/>
      <c r="BB58" s="304"/>
      <c r="BC58" s="304"/>
      <c r="BD58" s="304"/>
      <c r="BE58" s="304" t="s">
        <v>34</v>
      </c>
      <c r="BF58" s="304"/>
      <c r="BG58" s="615"/>
      <c r="BH58" s="331"/>
      <c r="BI58" s="304"/>
      <c r="BJ58" s="304"/>
      <c r="BK58" s="304"/>
      <c r="BL58" s="304"/>
      <c r="BM58" s="304"/>
      <c r="BN58" s="304"/>
      <c r="BO58" s="304" t="s">
        <v>35</v>
      </c>
      <c r="BP58" s="304"/>
      <c r="BQ58" s="304"/>
      <c r="BR58" s="613"/>
      <c r="BS58" s="304"/>
      <c r="BT58" s="304"/>
      <c r="BU58" s="304"/>
      <c r="BV58" s="304"/>
      <c r="BW58" s="617"/>
      <c r="BX58" s="304"/>
      <c r="BY58" s="304" t="s">
        <v>36</v>
      </c>
      <c r="BZ58" s="616"/>
      <c r="CA58" s="616"/>
      <c r="CB58" s="616"/>
      <c r="CC58" s="615"/>
      <c r="CD58" s="620"/>
      <c r="CE58" s="616"/>
      <c r="CF58" s="616"/>
      <c r="CG58" s="621"/>
      <c r="CH58" s="616"/>
      <c r="CI58" s="304" t="s">
        <v>37</v>
      </c>
      <c r="CJ58" s="618"/>
      <c r="CK58" s="618"/>
      <c r="CL58" s="619"/>
      <c r="CM58" s="304"/>
      <c r="CN58" s="618"/>
      <c r="CO58" s="618"/>
      <c r="CP58" s="618"/>
      <c r="CQ58" s="618"/>
      <c r="CR58" s="618"/>
      <c r="CS58" s="304"/>
      <c r="CT58" s="304"/>
      <c r="CU58" s="304"/>
      <c r="CV58" s="304"/>
      <c r="CW58" s="304"/>
      <c r="CX58" s="616"/>
      <c r="CY58" s="622"/>
      <c r="CZ58" s="620"/>
      <c r="DA58" s="304"/>
      <c r="DB58" s="616"/>
      <c r="DC58" s="304"/>
      <c r="DD58" s="616"/>
      <c r="DE58" s="613"/>
      <c r="DF58" s="304"/>
      <c r="DG58" s="304"/>
      <c r="DH58" s="304"/>
      <c r="DI58" s="304"/>
      <c r="DJ58" s="304"/>
      <c r="DK58" s="304"/>
      <c r="DL58" s="304"/>
      <c r="DM58" s="616"/>
      <c r="DN58" s="616"/>
      <c r="DO58" s="305"/>
      <c r="DP58" s="573">
        <f>(COUNTA(P58:BE58)+COUNTA(DF58:DH58)+ COUNTA(BF58:CZ58)+COUNTA(DC58))*3</f>
        <v>24</v>
      </c>
      <c r="DQ58" s="579">
        <v>24</v>
      </c>
      <c r="DR58" s="579">
        <f t="shared" si="103"/>
        <v>48</v>
      </c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</row>
    <row r="59" spans="1:142" s="321" customFormat="1" ht="15.5" x14ac:dyDescent="0.35">
      <c r="A59" s="720">
        <v>6496</v>
      </c>
      <c r="B59" s="370" t="s">
        <v>162</v>
      </c>
      <c r="C59" s="378" t="s">
        <v>161</v>
      </c>
      <c r="D59" s="370">
        <v>496</v>
      </c>
      <c r="E59" s="358">
        <f>+E58</f>
        <v>35</v>
      </c>
      <c r="F59" s="45"/>
      <c r="G59" s="45">
        <v>6</v>
      </c>
      <c r="H59" s="428"/>
      <c r="I59" s="299" t="s">
        <v>28</v>
      </c>
      <c r="J59" s="612"/>
      <c r="K59" s="613"/>
      <c r="L59" s="613"/>
      <c r="M59" s="613"/>
      <c r="N59" s="613"/>
      <c r="O59" s="614"/>
      <c r="P59" s="331"/>
      <c r="Q59" s="304"/>
      <c r="R59" s="304"/>
      <c r="S59" s="304"/>
      <c r="T59" s="613"/>
      <c r="U59" s="304"/>
      <c r="V59" s="304" t="s">
        <v>30</v>
      </c>
      <c r="W59" s="304"/>
      <c r="X59" s="304"/>
      <c r="Y59" s="304"/>
      <c r="Z59" s="304"/>
      <c r="AA59" s="304"/>
      <c r="AB59" s="304"/>
      <c r="AC59" s="304"/>
      <c r="AD59" s="613"/>
      <c r="AE59" s="304"/>
      <c r="AF59" s="304" t="s">
        <v>31</v>
      </c>
      <c r="AG59" s="623"/>
      <c r="AH59" s="616"/>
      <c r="AI59" s="616"/>
      <c r="AJ59" s="304"/>
      <c r="AK59" s="304"/>
      <c r="AL59" s="615"/>
      <c r="AM59" s="331"/>
      <c r="AN59" s="304"/>
      <c r="AO59" s="304"/>
      <c r="AP59" s="304" t="s">
        <v>32</v>
      </c>
      <c r="AQ59" s="304"/>
      <c r="AR59" s="304"/>
      <c r="AS59" s="304"/>
      <c r="AT59" s="304"/>
      <c r="AU59" s="304"/>
      <c r="AV59" s="304"/>
      <c r="AW59" s="304"/>
      <c r="AX59" s="304"/>
      <c r="AY59" s="304"/>
      <c r="AZ59" s="304" t="s">
        <v>33</v>
      </c>
      <c r="BA59" s="304"/>
      <c r="BB59" s="304"/>
      <c r="BC59" s="304"/>
      <c r="BD59" s="304"/>
      <c r="BE59" s="304"/>
      <c r="BF59" s="304"/>
      <c r="BG59" s="615"/>
      <c r="BH59" s="331"/>
      <c r="BI59" s="304"/>
      <c r="BJ59" s="304" t="s">
        <v>34</v>
      </c>
      <c r="BK59" s="304"/>
      <c r="BL59" s="304"/>
      <c r="BM59" s="304"/>
      <c r="BN59" s="304"/>
      <c r="BO59" s="304"/>
      <c r="BP59" s="304"/>
      <c r="BQ59" s="304"/>
      <c r="BR59" s="613"/>
      <c r="BS59" s="304"/>
      <c r="BT59" s="304" t="s">
        <v>35</v>
      </c>
      <c r="BU59" s="304"/>
      <c r="BV59" s="304"/>
      <c r="BW59" s="617"/>
      <c r="BX59" s="304"/>
      <c r="BY59" s="304"/>
      <c r="BZ59" s="304"/>
      <c r="CA59" s="304"/>
      <c r="CB59" s="304"/>
      <c r="CC59" s="615"/>
      <c r="CD59" s="331" t="s">
        <v>36</v>
      </c>
      <c r="CE59" s="616"/>
      <c r="CF59" s="616"/>
      <c r="CG59" s="621"/>
      <c r="CH59" s="304"/>
      <c r="CI59" s="304"/>
      <c r="CJ59" s="304"/>
      <c r="CK59" s="618"/>
      <c r="CL59" s="619"/>
      <c r="CM59" s="618"/>
      <c r="CN59" s="304" t="s">
        <v>37</v>
      </c>
      <c r="CO59" s="618"/>
      <c r="CP59" s="618"/>
      <c r="CQ59" s="618"/>
      <c r="CR59" s="618"/>
      <c r="CS59" s="618"/>
      <c r="CT59" s="304"/>
      <c r="CU59" s="618"/>
      <c r="CV59" s="618"/>
      <c r="CW59" s="618"/>
      <c r="CX59" s="304"/>
      <c r="CY59" s="624"/>
      <c r="CZ59" s="625"/>
      <c r="DA59" s="304"/>
      <c r="DB59" s="616"/>
      <c r="DC59" s="618"/>
      <c r="DD59" s="618"/>
      <c r="DE59" s="613"/>
      <c r="DF59" s="304"/>
      <c r="DG59" s="304"/>
      <c r="DH59" s="304"/>
      <c r="DI59" s="304"/>
      <c r="DJ59" s="304"/>
      <c r="DK59" s="304"/>
      <c r="DL59" s="304"/>
      <c r="DM59" s="304"/>
      <c r="DN59" s="616"/>
      <c r="DO59" s="305"/>
      <c r="DP59" s="573">
        <f>(COUNTA(P59:BE59)+COUNTA(DF59:DH59)+ COUNTA(BF59:CZ59)+COUNTA(DC59))*3</f>
        <v>24</v>
      </c>
      <c r="DQ59" s="579">
        <v>24</v>
      </c>
      <c r="DR59" s="579">
        <f t="shared" si="103"/>
        <v>48</v>
      </c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</row>
    <row r="60" spans="1:142" s="321" customFormat="1" ht="31.5" thickBot="1" x14ac:dyDescent="0.4">
      <c r="A60" s="728">
        <v>6496</v>
      </c>
      <c r="B60" s="370" t="s">
        <v>172</v>
      </c>
      <c r="C60" s="378" t="s">
        <v>171</v>
      </c>
      <c r="D60" s="370">
        <v>496</v>
      </c>
      <c r="E60" s="334">
        <f>+E59</f>
        <v>35</v>
      </c>
      <c r="F60" s="68"/>
      <c r="G60" s="68">
        <v>6</v>
      </c>
      <c r="H60" s="430"/>
      <c r="I60" s="239" t="s">
        <v>28</v>
      </c>
      <c r="J60" s="626"/>
      <c r="K60" s="627"/>
      <c r="L60" s="627"/>
      <c r="M60" s="627"/>
      <c r="N60" s="627"/>
      <c r="O60" s="628"/>
      <c r="P60" s="630" t="s">
        <v>30</v>
      </c>
      <c r="Q60" s="307"/>
      <c r="R60" s="307"/>
      <c r="S60" s="307"/>
      <c r="T60" s="627"/>
      <c r="U60" s="307"/>
      <c r="V60" s="307"/>
      <c r="W60" s="307"/>
      <c r="X60" s="307"/>
      <c r="Y60" s="307"/>
      <c r="Z60" s="307" t="s">
        <v>31</v>
      </c>
      <c r="AA60" s="307"/>
      <c r="AB60" s="307"/>
      <c r="AC60" s="307"/>
      <c r="AD60" s="627"/>
      <c r="AE60" s="307"/>
      <c r="AF60" s="307"/>
      <c r="AG60" s="307"/>
      <c r="AH60" s="307"/>
      <c r="AI60" s="307"/>
      <c r="AJ60" s="307" t="s">
        <v>32</v>
      </c>
      <c r="AK60" s="307"/>
      <c r="AL60" s="629"/>
      <c r="AM60" s="630"/>
      <c r="AN60" s="307"/>
      <c r="AO60" s="307"/>
      <c r="AP60" s="631"/>
      <c r="AQ60" s="631"/>
      <c r="AR60" s="307"/>
      <c r="AS60" s="631"/>
      <c r="AT60" s="307" t="s">
        <v>33</v>
      </c>
      <c r="AU60" s="307"/>
      <c r="AV60" s="631"/>
      <c r="AW60" s="307"/>
      <c r="AX60" s="307"/>
      <c r="AY60" s="307"/>
      <c r="AZ60" s="631"/>
      <c r="BA60" s="631"/>
      <c r="BB60" s="307"/>
      <c r="BC60" s="631"/>
      <c r="BD60" s="307" t="s">
        <v>34</v>
      </c>
      <c r="BE60" s="307"/>
      <c r="BF60" s="307"/>
      <c r="BG60" s="629"/>
      <c r="BH60" s="630"/>
      <c r="BI60" s="307"/>
      <c r="BJ60" s="307"/>
      <c r="BK60" s="307"/>
      <c r="BL60" s="307"/>
      <c r="BM60" s="307"/>
      <c r="BN60" s="307" t="s">
        <v>35</v>
      </c>
      <c r="BO60" s="307"/>
      <c r="BP60" s="307"/>
      <c r="BQ60" s="307"/>
      <c r="BR60" s="627"/>
      <c r="BS60" s="307"/>
      <c r="BT60" s="307"/>
      <c r="BU60" s="307"/>
      <c r="BV60" s="307"/>
      <c r="BW60" s="632"/>
      <c r="BX60" s="307" t="s">
        <v>36</v>
      </c>
      <c r="BY60" s="307"/>
      <c r="BZ60" s="307"/>
      <c r="CA60" s="307"/>
      <c r="CB60" s="307"/>
      <c r="CC60" s="629"/>
      <c r="CD60" s="630"/>
      <c r="CE60" s="307"/>
      <c r="CF60" s="307"/>
      <c r="CG60" s="627"/>
      <c r="CH60" s="307" t="s">
        <v>37</v>
      </c>
      <c r="CI60" s="307"/>
      <c r="CJ60" s="307"/>
      <c r="CK60" s="307"/>
      <c r="CL60" s="627"/>
      <c r="CM60" s="307"/>
      <c r="CN60" s="631"/>
      <c r="CO60" s="631"/>
      <c r="CP60" s="307"/>
      <c r="CQ60" s="631"/>
      <c r="CR60" s="631"/>
      <c r="CS60" s="307"/>
      <c r="CT60" s="631"/>
      <c r="CU60" s="307"/>
      <c r="CV60" s="307"/>
      <c r="CW60" s="307"/>
      <c r="CX60" s="633"/>
      <c r="CY60" s="634"/>
      <c r="CZ60" s="630"/>
      <c r="DA60" s="307"/>
      <c r="DB60" s="631"/>
      <c r="DC60" s="633"/>
      <c r="DD60" s="633"/>
      <c r="DE60" s="627"/>
      <c r="DF60" s="307"/>
      <c r="DG60" s="307"/>
      <c r="DH60" s="307"/>
      <c r="DI60" s="307"/>
      <c r="DJ60" s="307"/>
      <c r="DK60" s="307"/>
      <c r="DL60" s="307"/>
      <c r="DM60" s="631"/>
      <c r="DN60" s="631"/>
      <c r="DO60" s="308"/>
      <c r="DP60" s="577">
        <f>(COUNTA(P60:BE60)+COUNTA(DF60:DH60)+ COUNTA(BF60:CZ60)+COUNTA(DC60))*3</f>
        <v>24</v>
      </c>
      <c r="DQ60" s="580">
        <v>24</v>
      </c>
      <c r="DR60" s="580">
        <f t="shared" ref="DR60:DR65" si="104">SUM(DP60:DQ60)</f>
        <v>48</v>
      </c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</row>
    <row r="61" spans="1:142" s="446" customFormat="1" ht="31" x14ac:dyDescent="0.35">
      <c r="A61" s="732">
        <v>7496</v>
      </c>
      <c r="B61" s="403" t="s">
        <v>178</v>
      </c>
      <c r="C61" s="725" t="s">
        <v>179</v>
      </c>
      <c r="D61" s="390">
        <v>496</v>
      </c>
      <c r="E61" s="355">
        <v>32</v>
      </c>
      <c r="F61" s="470"/>
      <c r="G61" s="65">
        <v>7</v>
      </c>
      <c r="H61" s="470"/>
      <c r="I61" s="585" t="s">
        <v>28</v>
      </c>
      <c r="J61" s="599"/>
      <c r="K61" s="600"/>
      <c r="L61" s="600"/>
      <c r="M61" s="600"/>
      <c r="N61" s="600"/>
      <c r="O61" s="601"/>
      <c r="P61" s="596" t="s">
        <v>30</v>
      </c>
      <c r="Q61" s="302"/>
      <c r="R61" s="302"/>
      <c r="S61" s="302"/>
      <c r="T61" s="600"/>
      <c r="U61" s="302"/>
      <c r="V61" s="302"/>
      <c r="W61" s="302"/>
      <c r="X61" s="302"/>
      <c r="Y61" s="302"/>
      <c r="Z61" s="302" t="s">
        <v>31</v>
      </c>
      <c r="AA61" s="302"/>
      <c r="AB61" s="302"/>
      <c r="AC61" s="302"/>
      <c r="AD61" s="600"/>
      <c r="AE61" s="302"/>
      <c r="AF61" s="302"/>
      <c r="AG61" s="302"/>
      <c r="AH61" s="302"/>
      <c r="AI61" s="302"/>
      <c r="AJ61" s="302" t="s">
        <v>32</v>
      </c>
      <c r="AK61" s="302"/>
      <c r="AL61" s="602"/>
      <c r="AM61" s="603"/>
      <c r="AN61" s="604"/>
      <c r="AO61" s="604"/>
      <c r="AP61" s="302"/>
      <c r="AQ61" s="604"/>
      <c r="AR61" s="604"/>
      <c r="AS61" s="604"/>
      <c r="AT61" s="302" t="s">
        <v>33</v>
      </c>
      <c r="AU61" s="302"/>
      <c r="AV61" s="302"/>
      <c r="AW61" s="302"/>
      <c r="AX61" s="302"/>
      <c r="AY61" s="302"/>
      <c r="AZ61" s="302"/>
      <c r="BA61" s="302"/>
      <c r="BB61" s="302"/>
      <c r="BC61" s="302"/>
      <c r="BD61" s="302" t="s">
        <v>34</v>
      </c>
      <c r="BE61" s="302"/>
      <c r="BF61" s="302"/>
      <c r="BG61" s="602"/>
      <c r="BH61" s="596"/>
      <c r="BI61" s="302"/>
      <c r="BJ61" s="302"/>
      <c r="BK61" s="302"/>
      <c r="BL61" s="302"/>
      <c r="BM61" s="302"/>
      <c r="BN61" s="302" t="s">
        <v>35</v>
      </c>
      <c r="BO61" s="302"/>
      <c r="BP61" s="302"/>
      <c r="BQ61" s="302"/>
      <c r="BR61" s="600"/>
      <c r="BS61" s="302"/>
      <c r="BT61" s="302"/>
      <c r="BU61" s="302"/>
      <c r="BV61" s="302"/>
      <c r="BW61" s="605"/>
      <c r="BX61" s="302" t="s">
        <v>36</v>
      </c>
      <c r="BY61" s="302"/>
      <c r="BZ61" s="302"/>
      <c r="CA61" s="302"/>
      <c r="CB61" s="302"/>
      <c r="CC61" s="602"/>
      <c r="CD61" s="596"/>
      <c r="CE61" s="604"/>
      <c r="CF61" s="604"/>
      <c r="CG61" s="606"/>
      <c r="CH61" s="302" t="s">
        <v>37</v>
      </c>
      <c r="CI61" s="607"/>
      <c r="CJ61" s="302"/>
      <c r="CK61" s="607"/>
      <c r="CL61" s="608"/>
      <c r="CM61" s="607"/>
      <c r="CN61" s="302"/>
      <c r="CO61" s="607"/>
      <c r="CP61" s="607"/>
      <c r="CQ61" s="607"/>
      <c r="CR61" s="302"/>
      <c r="CS61" s="607"/>
      <c r="CT61" s="302"/>
      <c r="CU61" s="607"/>
      <c r="CV61" s="607"/>
      <c r="CW61" s="607"/>
      <c r="CX61" s="609"/>
      <c r="CY61" s="610"/>
      <c r="CZ61" s="611"/>
      <c r="DA61" s="302"/>
      <c r="DB61" s="302"/>
      <c r="DC61" s="302"/>
      <c r="DD61" s="302"/>
      <c r="DE61" s="600"/>
      <c r="DF61" s="302"/>
      <c r="DG61" s="302"/>
      <c r="DH61" s="302"/>
      <c r="DI61" s="302"/>
      <c r="DJ61" s="302"/>
      <c r="DK61" s="302"/>
      <c r="DL61" s="302"/>
      <c r="DM61" s="604"/>
      <c r="DN61" s="604"/>
      <c r="DO61" s="303"/>
      <c r="DP61" s="572">
        <f>(COUNTA(P61:BE61)+COUNTA(DF61:DH61)+ COUNTA(BF61:CZ61)+COUNTA(DA61:DC61))*3</f>
        <v>24</v>
      </c>
      <c r="DQ61" s="578">
        <v>24</v>
      </c>
      <c r="DR61" s="578">
        <f t="shared" si="104"/>
        <v>48</v>
      </c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</row>
    <row r="62" spans="1:142" s="446" customFormat="1" ht="15.5" x14ac:dyDescent="0.35">
      <c r="A62" s="733">
        <v>7496</v>
      </c>
      <c r="B62" s="407" t="s">
        <v>180</v>
      </c>
      <c r="C62" s="584" t="s">
        <v>181</v>
      </c>
      <c r="D62" s="395">
        <v>496</v>
      </c>
      <c r="E62" s="360">
        <f>+E61</f>
        <v>32</v>
      </c>
      <c r="F62" s="581"/>
      <c r="G62" s="67">
        <f>+G61</f>
        <v>7</v>
      </c>
      <c r="H62" s="581"/>
      <c r="I62" s="586" t="s">
        <v>28</v>
      </c>
      <c r="J62" s="612"/>
      <c r="K62" s="613"/>
      <c r="L62" s="613"/>
      <c r="M62" s="613"/>
      <c r="N62" s="613"/>
      <c r="O62" s="614"/>
      <c r="P62" s="331"/>
      <c r="Q62" s="304" t="s">
        <v>30</v>
      </c>
      <c r="R62" s="304"/>
      <c r="S62" s="304"/>
      <c r="T62" s="613"/>
      <c r="U62" s="304"/>
      <c r="V62" s="304"/>
      <c r="W62" s="304"/>
      <c r="X62" s="304"/>
      <c r="Y62" s="304"/>
      <c r="Z62" s="304"/>
      <c r="AA62" s="304" t="s">
        <v>31</v>
      </c>
      <c r="AB62" s="304"/>
      <c r="AC62" s="304"/>
      <c r="AD62" s="613"/>
      <c r="AE62" s="304"/>
      <c r="AF62" s="304"/>
      <c r="AG62" s="304"/>
      <c r="AH62" s="304"/>
      <c r="AI62" s="304"/>
      <c r="AJ62" s="304"/>
      <c r="AK62" s="304" t="s">
        <v>32</v>
      </c>
      <c r="AL62" s="615"/>
      <c r="AM62" s="331"/>
      <c r="AN62" s="304"/>
      <c r="AO62" s="304"/>
      <c r="AP62" s="304"/>
      <c r="AQ62" s="304"/>
      <c r="AR62" s="304"/>
      <c r="AS62" s="304"/>
      <c r="AT62" s="616"/>
      <c r="AU62" s="304" t="s">
        <v>33</v>
      </c>
      <c r="AV62" s="304"/>
      <c r="AW62" s="304"/>
      <c r="AX62" s="304"/>
      <c r="AY62" s="304"/>
      <c r="AZ62" s="304"/>
      <c r="BA62" s="304"/>
      <c r="BB62" s="304"/>
      <c r="BC62" s="304"/>
      <c r="BD62" s="304"/>
      <c r="BE62" s="304" t="s">
        <v>34</v>
      </c>
      <c r="BF62" s="304"/>
      <c r="BG62" s="615"/>
      <c r="BH62" s="331"/>
      <c r="BI62" s="304"/>
      <c r="BJ62" s="304"/>
      <c r="BK62" s="304"/>
      <c r="BL62" s="304"/>
      <c r="BM62" s="304"/>
      <c r="BN62" s="304"/>
      <c r="BO62" s="304" t="s">
        <v>35</v>
      </c>
      <c r="BP62" s="304"/>
      <c r="BQ62" s="304"/>
      <c r="BR62" s="613"/>
      <c r="BS62" s="304"/>
      <c r="BT62" s="304"/>
      <c r="BU62" s="304"/>
      <c r="BV62" s="304"/>
      <c r="BW62" s="617"/>
      <c r="BX62" s="304"/>
      <c r="BY62" s="304" t="s">
        <v>36</v>
      </c>
      <c r="BZ62" s="304"/>
      <c r="CA62" s="304"/>
      <c r="CB62" s="304"/>
      <c r="CC62" s="615"/>
      <c r="CD62" s="331"/>
      <c r="CE62" s="304"/>
      <c r="CF62" s="618"/>
      <c r="CG62" s="619"/>
      <c r="CH62" s="618"/>
      <c r="CI62" s="304" t="s">
        <v>37</v>
      </c>
      <c r="CJ62" s="618"/>
      <c r="CK62" s="304"/>
      <c r="CL62" s="613"/>
      <c r="CM62" s="618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616"/>
      <c r="CY62" s="305"/>
      <c r="CZ62" s="620"/>
      <c r="DA62" s="304"/>
      <c r="DB62" s="616"/>
      <c r="DC62" s="304"/>
      <c r="DD62" s="304"/>
      <c r="DE62" s="613"/>
      <c r="DF62" s="304"/>
      <c r="DG62" s="304"/>
      <c r="DH62" s="304"/>
      <c r="DI62" s="304"/>
      <c r="DJ62" s="304"/>
      <c r="DK62" s="304"/>
      <c r="DL62" s="304"/>
      <c r="DM62" s="616"/>
      <c r="DN62" s="616"/>
      <c r="DO62" s="305"/>
      <c r="DP62" s="573">
        <f>(COUNTA(P62:BE62)+COUNTA(DF62:DH62)+ COUNTA(BF62:DB62)+COUNTA(DC62))*3</f>
        <v>24</v>
      </c>
      <c r="DQ62" s="579">
        <v>24</v>
      </c>
      <c r="DR62" s="579">
        <f t="shared" si="104"/>
        <v>48</v>
      </c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</row>
    <row r="63" spans="1:142" s="446" customFormat="1" ht="15.5" x14ac:dyDescent="0.35">
      <c r="A63" s="733">
        <v>7496</v>
      </c>
      <c r="B63" s="407" t="s">
        <v>182</v>
      </c>
      <c r="C63" s="584" t="s">
        <v>183</v>
      </c>
      <c r="D63" s="395">
        <v>496</v>
      </c>
      <c r="E63" s="360">
        <f>+E62</f>
        <v>32</v>
      </c>
      <c r="F63" s="581"/>
      <c r="G63" s="67">
        <f>+G62</f>
        <v>7</v>
      </c>
      <c r="H63" s="581"/>
      <c r="I63" s="586" t="s">
        <v>28</v>
      </c>
      <c r="J63" s="612"/>
      <c r="K63" s="613"/>
      <c r="L63" s="613"/>
      <c r="M63" s="613"/>
      <c r="N63" s="613"/>
      <c r="O63" s="614"/>
      <c r="P63" s="331"/>
      <c r="Q63" s="304"/>
      <c r="R63" s="304"/>
      <c r="S63" s="304"/>
      <c r="T63" s="613"/>
      <c r="U63" s="304" t="s">
        <v>30</v>
      </c>
      <c r="V63" s="304"/>
      <c r="W63" s="304"/>
      <c r="X63" s="304"/>
      <c r="Y63" s="304"/>
      <c r="Z63" s="304"/>
      <c r="AA63" s="304"/>
      <c r="AB63" s="304"/>
      <c r="AC63" s="304"/>
      <c r="AD63" s="613"/>
      <c r="AE63" s="304" t="s">
        <v>31</v>
      </c>
      <c r="AF63" s="304"/>
      <c r="AG63" s="304"/>
      <c r="AH63" s="304"/>
      <c r="AI63" s="304"/>
      <c r="AJ63" s="304"/>
      <c r="AK63" s="304"/>
      <c r="AL63" s="615"/>
      <c r="AM63" s="331"/>
      <c r="AN63" s="304"/>
      <c r="AO63" s="304" t="s">
        <v>32</v>
      </c>
      <c r="AP63" s="616"/>
      <c r="AQ63" s="304"/>
      <c r="AR63" s="304"/>
      <c r="AS63" s="304"/>
      <c r="AT63" s="304"/>
      <c r="AU63" s="616"/>
      <c r="AV63" s="304"/>
      <c r="AW63" s="304"/>
      <c r="AX63" s="304"/>
      <c r="AY63" s="304" t="s">
        <v>33</v>
      </c>
      <c r="AZ63" s="616"/>
      <c r="BA63" s="304"/>
      <c r="BB63" s="304"/>
      <c r="BC63" s="304"/>
      <c r="BD63" s="304"/>
      <c r="BE63" s="304"/>
      <c r="BF63" s="304"/>
      <c r="BG63" s="615"/>
      <c r="BH63" s="331"/>
      <c r="BI63" s="304" t="s">
        <v>34</v>
      </c>
      <c r="BJ63" s="304"/>
      <c r="BK63" s="304"/>
      <c r="BL63" s="304"/>
      <c r="BM63" s="304"/>
      <c r="BN63" s="304"/>
      <c r="BO63" s="304"/>
      <c r="BP63" s="304"/>
      <c r="BQ63" s="304"/>
      <c r="BR63" s="613"/>
      <c r="BS63" s="304" t="s">
        <v>35</v>
      </c>
      <c r="BT63" s="304"/>
      <c r="BU63" s="304"/>
      <c r="BV63" s="304"/>
      <c r="BW63" s="617"/>
      <c r="BX63" s="304"/>
      <c r="BY63" s="304"/>
      <c r="BZ63" s="304"/>
      <c r="CA63" s="304"/>
      <c r="CB63" s="304"/>
      <c r="CC63" s="615" t="s">
        <v>36</v>
      </c>
      <c r="CD63" s="331"/>
      <c r="CE63" s="304"/>
      <c r="CF63" s="304"/>
      <c r="CG63" s="613"/>
      <c r="CH63" s="304"/>
      <c r="CI63" s="304"/>
      <c r="CJ63" s="304"/>
      <c r="CK63" s="304"/>
      <c r="CL63" s="613"/>
      <c r="CM63" s="304" t="s">
        <v>37</v>
      </c>
      <c r="CN63" s="616"/>
      <c r="CO63" s="304"/>
      <c r="CP63" s="304"/>
      <c r="CQ63" s="304"/>
      <c r="CR63" s="304"/>
      <c r="CS63" s="304"/>
      <c r="CT63" s="304"/>
      <c r="CU63" s="304"/>
      <c r="CV63" s="304"/>
      <c r="CW63" s="304"/>
      <c r="CX63" s="616"/>
      <c r="CY63" s="622"/>
      <c r="CZ63" s="331"/>
      <c r="DA63" s="304"/>
      <c r="DB63" s="304"/>
      <c r="DC63" s="616"/>
      <c r="DD63" s="616"/>
      <c r="DE63" s="613"/>
      <c r="DF63" s="304"/>
      <c r="DG63" s="304"/>
      <c r="DH63" s="304"/>
      <c r="DI63" s="304"/>
      <c r="DJ63" s="304"/>
      <c r="DK63" s="304"/>
      <c r="DL63" s="304"/>
      <c r="DM63" s="616"/>
      <c r="DN63" s="616"/>
      <c r="DO63" s="305"/>
      <c r="DP63" s="573">
        <f>(COUNTA(P63:BE63)+COUNTA(DF63:DH63)+ COUNTA(BF63:CZ63)+COUNTA(DC63))*3</f>
        <v>24</v>
      </c>
      <c r="DQ63" s="579">
        <v>24</v>
      </c>
      <c r="DR63" s="579">
        <f t="shared" si="104"/>
        <v>48</v>
      </c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s="446" customFormat="1" ht="15.5" x14ac:dyDescent="0.35">
      <c r="A64" s="733">
        <v>7496</v>
      </c>
      <c r="B64" s="407" t="s">
        <v>184</v>
      </c>
      <c r="C64" s="584" t="s">
        <v>185</v>
      </c>
      <c r="D64" s="395">
        <v>496</v>
      </c>
      <c r="E64" s="360">
        <f>+E63</f>
        <v>32</v>
      </c>
      <c r="F64" s="581"/>
      <c r="G64" s="67">
        <f>+G63</f>
        <v>7</v>
      </c>
      <c r="H64" s="581"/>
      <c r="I64" s="586" t="s">
        <v>28</v>
      </c>
      <c r="J64" s="612"/>
      <c r="K64" s="613"/>
      <c r="L64" s="613"/>
      <c r="M64" s="613"/>
      <c r="N64" s="613"/>
      <c r="O64" s="614"/>
      <c r="P64" s="331"/>
      <c r="Q64" s="304"/>
      <c r="R64" s="304"/>
      <c r="S64" s="304"/>
      <c r="T64" s="613"/>
      <c r="U64" s="304"/>
      <c r="V64" s="304" t="s">
        <v>30</v>
      </c>
      <c r="W64" s="304"/>
      <c r="X64" s="304"/>
      <c r="Y64" s="304"/>
      <c r="Z64" s="304"/>
      <c r="AA64" s="304"/>
      <c r="AB64" s="304"/>
      <c r="AC64" s="304"/>
      <c r="AD64" s="613"/>
      <c r="AE64" s="304"/>
      <c r="AF64" s="304" t="s">
        <v>31</v>
      </c>
      <c r="AG64" s="616"/>
      <c r="AH64" s="616"/>
      <c r="AI64" s="616"/>
      <c r="AJ64" s="304"/>
      <c r="AK64" s="304"/>
      <c r="AL64" s="615"/>
      <c r="AM64" s="331"/>
      <c r="AN64" s="304"/>
      <c r="AO64" s="304"/>
      <c r="AP64" s="304" t="s">
        <v>32</v>
      </c>
      <c r="AQ64" s="616"/>
      <c r="AR64" s="616"/>
      <c r="AS64" s="616"/>
      <c r="AT64" s="304"/>
      <c r="AU64" s="304"/>
      <c r="AV64" s="304"/>
      <c r="AW64" s="304"/>
      <c r="AX64" s="304"/>
      <c r="AY64" s="304"/>
      <c r="AZ64" s="304" t="s">
        <v>33</v>
      </c>
      <c r="BA64" s="304"/>
      <c r="BB64" s="304"/>
      <c r="BC64" s="304"/>
      <c r="BD64" s="304"/>
      <c r="BE64" s="304"/>
      <c r="BF64" s="304"/>
      <c r="BG64" s="615"/>
      <c r="BH64" s="331"/>
      <c r="BI64" s="304"/>
      <c r="BJ64" s="304" t="s">
        <v>34</v>
      </c>
      <c r="BK64" s="304"/>
      <c r="BL64" s="304"/>
      <c r="BM64" s="304"/>
      <c r="BN64" s="304"/>
      <c r="BO64" s="304"/>
      <c r="BP64" s="304"/>
      <c r="BQ64" s="304"/>
      <c r="BR64" s="613"/>
      <c r="BS64" s="304"/>
      <c r="BT64" s="304" t="s">
        <v>35</v>
      </c>
      <c r="BU64" s="304"/>
      <c r="BV64" s="304"/>
      <c r="BW64" s="617"/>
      <c r="BX64" s="304"/>
      <c r="BY64" s="304"/>
      <c r="BZ64" s="616"/>
      <c r="CA64" s="616"/>
      <c r="CB64" s="616"/>
      <c r="CC64" s="615"/>
      <c r="CD64" s="331" t="s">
        <v>36</v>
      </c>
      <c r="CE64" s="616"/>
      <c r="CF64" s="616"/>
      <c r="CG64" s="621"/>
      <c r="CH64" s="616"/>
      <c r="CI64" s="304"/>
      <c r="CJ64" s="618"/>
      <c r="CK64" s="618"/>
      <c r="CL64" s="619"/>
      <c r="CM64" s="304"/>
      <c r="CN64" s="304" t="s">
        <v>37</v>
      </c>
      <c r="CO64" s="618"/>
      <c r="CP64" s="618"/>
      <c r="CQ64" s="618"/>
      <c r="CR64" s="618"/>
      <c r="CS64" s="304"/>
      <c r="CT64" s="304"/>
      <c r="CU64" s="304"/>
      <c r="CV64" s="304"/>
      <c r="CW64" s="304"/>
      <c r="CX64" s="616"/>
      <c r="CY64" s="622"/>
      <c r="CZ64" s="620"/>
      <c r="DA64" s="304"/>
      <c r="DB64" s="616"/>
      <c r="DC64" s="304"/>
      <c r="DD64" s="616"/>
      <c r="DE64" s="613"/>
      <c r="DF64" s="304"/>
      <c r="DG64" s="304"/>
      <c r="DH64" s="304"/>
      <c r="DI64" s="304"/>
      <c r="DJ64" s="304"/>
      <c r="DK64" s="304"/>
      <c r="DL64" s="304"/>
      <c r="DM64" s="616"/>
      <c r="DN64" s="616"/>
      <c r="DO64" s="305"/>
      <c r="DP64" s="573">
        <f>(COUNTA(P64:BE64)+COUNTA(DF64:DH64)+ COUNTA(BF64:CZ64)+COUNTA(DC64))*3</f>
        <v>24</v>
      </c>
      <c r="DQ64" s="579">
        <v>24</v>
      </c>
      <c r="DR64" s="579">
        <f t="shared" si="104"/>
        <v>48</v>
      </c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</row>
    <row r="65" spans="1:142" s="446" customFormat="1" ht="15.5" x14ac:dyDescent="0.35">
      <c r="A65" s="733">
        <v>7496</v>
      </c>
      <c r="B65" s="407" t="s">
        <v>204</v>
      </c>
      <c r="C65" s="584" t="s">
        <v>203</v>
      </c>
      <c r="D65" s="396">
        <v>496</v>
      </c>
      <c r="E65" s="358">
        <f>+E64</f>
        <v>32</v>
      </c>
      <c r="F65" s="581"/>
      <c r="G65" s="45">
        <f>+G64</f>
        <v>7</v>
      </c>
      <c r="H65" s="581"/>
      <c r="I65" s="587" t="s">
        <v>28</v>
      </c>
      <c r="J65" s="612"/>
      <c r="K65" s="613"/>
      <c r="L65" s="613"/>
      <c r="M65" s="613"/>
      <c r="N65" s="613"/>
      <c r="O65" s="614"/>
      <c r="P65" s="331"/>
      <c r="Q65" s="304"/>
      <c r="R65" s="304"/>
      <c r="S65" s="304"/>
      <c r="T65" s="613"/>
      <c r="U65" s="304"/>
      <c r="V65" s="304"/>
      <c r="W65" s="304"/>
      <c r="X65" s="304"/>
      <c r="Y65" s="304"/>
      <c r="Z65" s="304"/>
      <c r="AA65" s="304"/>
      <c r="AB65" s="304"/>
      <c r="AC65" s="304"/>
      <c r="AD65" s="613"/>
      <c r="AE65" s="304"/>
      <c r="AF65" s="304"/>
      <c r="AG65" s="623"/>
      <c r="AH65" s="616"/>
      <c r="AI65" s="616"/>
      <c r="AJ65" s="304"/>
      <c r="AK65" s="304"/>
      <c r="AL65" s="615"/>
      <c r="AM65" s="331"/>
      <c r="AN65" s="304" t="s">
        <v>30</v>
      </c>
      <c r="AO65" s="304"/>
      <c r="AP65" s="304"/>
      <c r="AQ65" s="304"/>
      <c r="AR65" s="304"/>
      <c r="AS65" s="304"/>
      <c r="AT65" s="304"/>
      <c r="AU65" s="304"/>
      <c r="AV65" s="304"/>
      <c r="AW65" s="304"/>
      <c r="AX65" s="304" t="s">
        <v>31</v>
      </c>
      <c r="AY65" s="304"/>
      <c r="AZ65" s="304"/>
      <c r="BA65" s="304"/>
      <c r="BB65" s="304"/>
      <c r="BC65" s="304"/>
      <c r="BD65" s="304"/>
      <c r="BE65" s="304"/>
      <c r="BF65" s="304"/>
      <c r="BG65" s="615"/>
      <c r="BH65" s="331" t="s">
        <v>32</v>
      </c>
      <c r="BI65" s="304"/>
      <c r="BJ65" s="304"/>
      <c r="BK65" s="304"/>
      <c r="BL65" s="304"/>
      <c r="BM65" s="304"/>
      <c r="BN65" s="304"/>
      <c r="BO65" s="304"/>
      <c r="BP65" s="304"/>
      <c r="BQ65" s="304"/>
      <c r="BR65" s="613"/>
      <c r="BS65" s="304"/>
      <c r="BT65" s="304"/>
      <c r="BU65" s="304"/>
      <c r="BV65" s="304"/>
      <c r="BW65" s="617"/>
      <c r="BX65" s="304"/>
      <c r="BY65" s="304"/>
      <c r="BZ65" s="304"/>
      <c r="CA65" s="304"/>
      <c r="CB65" s="304" t="s">
        <v>33</v>
      </c>
      <c r="CC65" s="615"/>
      <c r="CD65" s="331"/>
      <c r="CE65" s="616"/>
      <c r="CF65" s="616"/>
      <c r="CG65" s="621"/>
      <c r="CH65" s="304"/>
      <c r="CI65" s="304"/>
      <c r="CJ65" s="304"/>
      <c r="CK65" s="618"/>
      <c r="CL65" s="619"/>
      <c r="CM65" s="618"/>
      <c r="CN65" s="304"/>
      <c r="CO65" s="618"/>
      <c r="CP65" s="618"/>
      <c r="CQ65" s="618"/>
      <c r="CR65" s="638" t="s">
        <v>34</v>
      </c>
      <c r="CS65" s="618"/>
      <c r="CT65" s="304"/>
      <c r="CU65" s="618"/>
      <c r="CV65" s="304" t="s">
        <v>35</v>
      </c>
      <c r="CW65" s="618"/>
      <c r="CX65" s="304"/>
      <c r="CY65" s="624"/>
      <c r="CZ65" s="625"/>
      <c r="DA65" s="304"/>
      <c r="DB65" s="638" t="s">
        <v>36</v>
      </c>
      <c r="DC65" s="618"/>
      <c r="DD65" s="618"/>
      <c r="DE65" s="613"/>
      <c r="DF65" s="304" t="s">
        <v>37</v>
      </c>
      <c r="DG65" s="304"/>
      <c r="DH65" s="304"/>
      <c r="DI65" s="304"/>
      <c r="DJ65" s="304"/>
      <c r="DK65" s="304"/>
      <c r="DL65" s="304"/>
      <c r="DM65" s="304"/>
      <c r="DN65" s="616"/>
      <c r="DO65" s="305"/>
      <c r="DP65" s="573">
        <f>(COUNTA(P65:BE65)+COUNTA(DF65:DH65)+ COUNTA(BF65:CZ65)+COUNTA(DA65:DC65))*3</f>
        <v>24</v>
      </c>
      <c r="DQ65" s="579">
        <v>24</v>
      </c>
      <c r="DR65" s="579">
        <f t="shared" si="104"/>
        <v>48</v>
      </c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s="446" customFormat="1" ht="16" thickBot="1" x14ac:dyDescent="0.4">
      <c r="A66" s="734">
        <v>7496</v>
      </c>
      <c r="B66" s="726" t="s">
        <v>186</v>
      </c>
      <c r="C66" s="727" t="s">
        <v>187</v>
      </c>
      <c r="D66" s="396">
        <v>496</v>
      </c>
      <c r="E66" s="334">
        <f>+E65</f>
        <v>32</v>
      </c>
      <c r="F66" s="582"/>
      <c r="G66" s="55">
        <f>+G65</f>
        <v>7</v>
      </c>
      <c r="H66" s="582"/>
      <c r="I66" s="588" t="s">
        <v>28</v>
      </c>
      <c r="J66" s="626"/>
      <c r="K66" s="627"/>
      <c r="L66" s="627"/>
      <c r="M66" s="627"/>
      <c r="N66" s="627"/>
      <c r="O66" s="628"/>
      <c r="P66" s="630"/>
      <c r="Q66" s="307"/>
      <c r="R66" s="307"/>
      <c r="S66" s="307"/>
      <c r="T66" s="627"/>
      <c r="U66" s="307"/>
      <c r="V66" s="307"/>
      <c r="W66" s="307"/>
      <c r="X66" s="307"/>
      <c r="Y66" s="307" t="s">
        <v>30</v>
      </c>
      <c r="Z66" s="307"/>
      <c r="AA66" s="307"/>
      <c r="AB66" s="307"/>
      <c r="AC66" s="307"/>
      <c r="AD66" s="627"/>
      <c r="AE66" s="307"/>
      <c r="AF66" s="307"/>
      <c r="AG66" s="307"/>
      <c r="AH66" s="307"/>
      <c r="AI66" s="307" t="s">
        <v>31</v>
      </c>
      <c r="AJ66" s="307"/>
      <c r="AK66" s="307"/>
      <c r="AL66" s="629"/>
      <c r="AM66" s="630"/>
      <c r="AN66" s="307"/>
      <c r="AO66" s="307"/>
      <c r="AP66" s="631"/>
      <c r="AQ66" s="631"/>
      <c r="AR66" s="307"/>
      <c r="AS66" s="307" t="s">
        <v>32</v>
      </c>
      <c r="AT66" s="307"/>
      <c r="AU66" s="307"/>
      <c r="AV66" s="631"/>
      <c r="AW66" s="307"/>
      <c r="AX66" s="307"/>
      <c r="AY66" s="307"/>
      <c r="AZ66" s="631"/>
      <c r="BA66" s="631"/>
      <c r="BB66" s="307"/>
      <c r="BC66" s="307" t="s">
        <v>33</v>
      </c>
      <c r="BD66" s="307"/>
      <c r="BE66" s="307"/>
      <c r="BF66" s="307"/>
      <c r="BG66" s="629"/>
      <c r="BH66" s="630"/>
      <c r="BI66" s="307"/>
      <c r="BJ66" s="307"/>
      <c r="BK66" s="307"/>
      <c r="BL66" s="307"/>
      <c r="BM66" s="307" t="s">
        <v>34</v>
      </c>
      <c r="BN66" s="307"/>
      <c r="BO66" s="307"/>
      <c r="BP66" s="307"/>
      <c r="BQ66" s="307"/>
      <c r="BR66" s="627"/>
      <c r="BS66" s="307"/>
      <c r="BT66" s="307"/>
      <c r="BU66" s="307"/>
      <c r="BV66" s="307"/>
      <c r="BW66" s="307" t="s">
        <v>35</v>
      </c>
      <c r="BX66" s="307"/>
      <c r="BY66" s="307"/>
      <c r="BZ66" s="307"/>
      <c r="CA66" s="307"/>
      <c r="CB66" s="307"/>
      <c r="CC66" s="629"/>
      <c r="CD66" s="630"/>
      <c r="CE66" s="307"/>
      <c r="CF66" s="307"/>
      <c r="CG66" s="627"/>
      <c r="CH66" s="307"/>
      <c r="CI66" s="307"/>
      <c r="CJ66" s="307"/>
      <c r="CK66" s="307"/>
      <c r="CL66" s="627"/>
      <c r="CM66" s="307"/>
      <c r="CN66" s="631"/>
      <c r="CO66" s="631"/>
      <c r="CP66" s="307"/>
      <c r="CQ66" s="307" t="s">
        <v>36</v>
      </c>
      <c r="CR66" s="631"/>
      <c r="CS66" s="307"/>
      <c r="CT66" s="631"/>
      <c r="CU66" s="307"/>
      <c r="CV66" s="307"/>
      <c r="CW66" s="307"/>
      <c r="CX66" s="633"/>
      <c r="CY66" s="634"/>
      <c r="CZ66" s="630"/>
      <c r="DA66" s="307" t="s">
        <v>37</v>
      </c>
      <c r="DB66" s="631"/>
      <c r="DC66" s="633"/>
      <c r="DD66" s="633"/>
      <c r="DE66" s="627"/>
      <c r="DF66" s="307"/>
      <c r="DG66" s="307"/>
      <c r="DH66" s="307"/>
      <c r="DI66" s="307"/>
      <c r="DJ66" s="307"/>
      <c r="DK66" s="307"/>
      <c r="DL66" s="307"/>
      <c r="DM66" s="631"/>
      <c r="DN66" s="631"/>
      <c r="DO66" s="308"/>
      <c r="DP66" s="577">
        <f>(COUNTA(P66:BE66)+COUNTA(DF66:DH66)+ COUNTA(BF66:CZ66)+COUNTA(DA66:DC66))*3</f>
        <v>24</v>
      </c>
      <c r="DQ66" s="580">
        <v>24</v>
      </c>
      <c r="DR66" s="580">
        <f t="shared" ref="DR66" si="105">SUM(DP66:DQ66)</f>
        <v>48</v>
      </c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</row>
    <row r="67" spans="1:142" ht="15.5" x14ac:dyDescent="0.35">
      <c r="A67" s="751">
        <v>10496</v>
      </c>
      <c r="B67" s="402" t="s">
        <v>104</v>
      </c>
      <c r="C67" s="583" t="s">
        <v>105</v>
      </c>
      <c r="D67" s="403">
        <v>496</v>
      </c>
      <c r="E67" s="401">
        <v>20</v>
      </c>
      <c r="F67" s="452"/>
      <c r="G67" s="441">
        <v>10</v>
      </c>
      <c r="H67" s="440"/>
      <c r="I67" s="241" t="s">
        <v>124</v>
      </c>
      <c r="J67" s="599"/>
      <c r="K67" s="600"/>
      <c r="L67" s="600"/>
      <c r="M67" s="600"/>
      <c r="N67" s="600"/>
      <c r="O67" s="601"/>
      <c r="P67" s="596"/>
      <c r="Q67" s="302"/>
      <c r="R67" s="302"/>
      <c r="S67" s="302"/>
      <c r="T67" s="600"/>
      <c r="U67" s="302"/>
      <c r="V67" s="302"/>
      <c r="W67" s="302"/>
      <c r="X67" s="302"/>
      <c r="Y67" s="302"/>
      <c r="Z67" s="302"/>
      <c r="AA67" s="302" t="s">
        <v>30</v>
      </c>
      <c r="AB67" s="302"/>
      <c r="AC67" s="302"/>
      <c r="AD67" s="600"/>
      <c r="AE67" s="302"/>
      <c r="AF67" s="302"/>
      <c r="AG67" s="302"/>
      <c r="AH67" s="302"/>
      <c r="AI67" s="302"/>
      <c r="AJ67" s="302"/>
      <c r="AK67" s="302" t="s">
        <v>31</v>
      </c>
      <c r="AL67" s="602"/>
      <c r="AM67" s="603"/>
      <c r="AN67" s="604"/>
      <c r="AO67" s="604"/>
      <c r="AP67" s="302"/>
      <c r="AQ67" s="604"/>
      <c r="AR67" s="604"/>
      <c r="AS67" s="604"/>
      <c r="AT67" s="302"/>
      <c r="AU67" s="302" t="s">
        <v>32</v>
      </c>
      <c r="AV67" s="302"/>
      <c r="AW67" s="302"/>
      <c r="AX67" s="302"/>
      <c r="AY67" s="302"/>
      <c r="AZ67" s="302"/>
      <c r="BA67" s="302"/>
      <c r="BB67" s="302"/>
      <c r="BC67" s="302"/>
      <c r="BD67" s="302"/>
      <c r="BE67" s="302" t="s">
        <v>33</v>
      </c>
      <c r="BF67" s="302"/>
      <c r="BG67" s="602"/>
      <c r="BH67" s="596"/>
      <c r="BI67" s="302"/>
      <c r="BJ67" s="302"/>
      <c r="BK67" s="302"/>
      <c r="BL67" s="302"/>
      <c r="BM67" s="302"/>
      <c r="BN67" s="302"/>
      <c r="BO67" s="302" t="s">
        <v>34</v>
      </c>
      <c r="BP67" s="302"/>
      <c r="BQ67" s="302"/>
      <c r="BR67" s="600"/>
      <c r="BS67" s="302"/>
      <c r="BT67" s="302"/>
      <c r="BU67" s="302"/>
      <c r="BV67" s="302"/>
      <c r="BW67" s="605"/>
      <c r="BX67" s="302"/>
      <c r="BY67" s="302" t="s">
        <v>35</v>
      </c>
      <c r="BZ67" s="302"/>
      <c r="CA67" s="302"/>
      <c r="CB67" s="302"/>
      <c r="CC67" s="602"/>
      <c r="CD67" s="596"/>
      <c r="CE67" s="604"/>
      <c r="CF67" s="604"/>
      <c r="CG67" s="606"/>
      <c r="CH67" s="302"/>
      <c r="CI67" s="302" t="s">
        <v>36</v>
      </c>
      <c r="CJ67" s="302"/>
      <c r="CK67" s="607"/>
      <c r="CL67" s="608"/>
      <c r="CM67" s="607"/>
      <c r="CN67" s="302"/>
      <c r="CO67" s="607"/>
      <c r="CP67" s="607"/>
      <c r="CQ67" s="607"/>
      <c r="CR67" s="302"/>
      <c r="CS67" s="302" t="s">
        <v>37</v>
      </c>
      <c r="CT67" s="302"/>
      <c r="CU67" s="607"/>
      <c r="CV67" s="607"/>
      <c r="CW67" s="607"/>
      <c r="CX67" s="609"/>
      <c r="CY67" s="610"/>
      <c r="CZ67" s="611"/>
      <c r="DA67" s="302"/>
      <c r="DB67" s="302"/>
      <c r="DC67" s="302"/>
      <c r="DD67" s="302"/>
      <c r="DE67" s="600"/>
      <c r="DF67" s="302"/>
      <c r="DG67" s="302"/>
      <c r="DH67" s="302"/>
      <c r="DI67" s="302"/>
      <c r="DJ67" s="302"/>
      <c r="DK67" s="302"/>
      <c r="DL67" s="302"/>
      <c r="DM67" s="604"/>
      <c r="DN67" s="604"/>
      <c r="DO67" s="303"/>
      <c r="DP67" s="315">
        <f>(COUNTA(T67:BE67)+COUNTA(DF67:DH67)+ COUNTA(BF67:CZ67)+COUNTA(DD67))*3</f>
        <v>24</v>
      </c>
      <c r="DQ67" s="316"/>
      <c r="DR67" s="317">
        <f t="shared" si="101"/>
        <v>24</v>
      </c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</row>
    <row r="68" spans="1:142" ht="15.5" x14ac:dyDescent="0.35">
      <c r="A68" s="752">
        <v>10496</v>
      </c>
      <c r="B68" s="405" t="s">
        <v>101</v>
      </c>
      <c r="C68" s="406" t="s">
        <v>102</v>
      </c>
      <c r="D68" s="407">
        <v>496</v>
      </c>
      <c r="E68" s="404">
        <f>+E67</f>
        <v>20</v>
      </c>
      <c r="F68" s="453"/>
      <c r="G68" s="442">
        <v>10</v>
      </c>
      <c r="H68" s="239"/>
      <c r="I68" s="242" t="s">
        <v>125</v>
      </c>
      <c r="J68" s="612"/>
      <c r="K68" s="613"/>
      <c r="L68" s="613"/>
      <c r="M68" s="613"/>
      <c r="N68" s="613"/>
      <c r="O68" s="614"/>
      <c r="P68" s="331"/>
      <c r="Q68" s="304"/>
      <c r="R68" s="304"/>
      <c r="S68" s="304"/>
      <c r="T68" s="613"/>
      <c r="U68" s="304"/>
      <c r="V68" s="304"/>
      <c r="W68" s="304"/>
      <c r="X68" s="304"/>
      <c r="Y68" s="304" t="s">
        <v>30</v>
      </c>
      <c r="Z68" s="304"/>
      <c r="AA68" s="304"/>
      <c r="AB68" s="304"/>
      <c r="AC68" s="304"/>
      <c r="AD68" s="613"/>
      <c r="AE68" s="304"/>
      <c r="AF68" s="304"/>
      <c r="AG68" s="304"/>
      <c r="AH68" s="304"/>
      <c r="AI68" s="304" t="s">
        <v>31</v>
      </c>
      <c r="AJ68" s="304"/>
      <c r="AK68" s="304"/>
      <c r="AL68" s="615"/>
      <c r="AM68" s="331"/>
      <c r="AN68" s="304"/>
      <c r="AO68" s="304"/>
      <c r="AP68" s="304"/>
      <c r="AQ68" s="304"/>
      <c r="AR68" s="304"/>
      <c r="AS68" s="304" t="s">
        <v>32</v>
      </c>
      <c r="AT68" s="616"/>
      <c r="AU68" s="304"/>
      <c r="AV68" s="304"/>
      <c r="AW68" s="304"/>
      <c r="AX68" s="304"/>
      <c r="AY68" s="304"/>
      <c r="AZ68" s="304"/>
      <c r="BA68" s="304"/>
      <c r="BB68" s="304"/>
      <c r="BC68" s="304" t="s">
        <v>33</v>
      </c>
      <c r="BD68" s="304"/>
      <c r="BE68" s="304"/>
      <c r="BF68" s="304"/>
      <c r="BG68" s="615"/>
      <c r="BH68" s="331"/>
      <c r="BI68" s="304"/>
      <c r="BJ68" s="304"/>
      <c r="BK68" s="304"/>
      <c r="BL68" s="304"/>
      <c r="BM68" s="304" t="s">
        <v>34</v>
      </c>
      <c r="BN68" s="304"/>
      <c r="BO68" s="304"/>
      <c r="BP68" s="304"/>
      <c r="BQ68" s="304"/>
      <c r="BR68" s="613"/>
      <c r="BS68" s="304"/>
      <c r="BT68" s="304"/>
      <c r="BU68" s="304"/>
      <c r="BV68" s="304"/>
      <c r="BW68" s="304" t="s">
        <v>35</v>
      </c>
      <c r="BX68" s="304"/>
      <c r="BY68" s="304"/>
      <c r="BZ68" s="304"/>
      <c r="CA68" s="304"/>
      <c r="CB68" s="304"/>
      <c r="CC68" s="615"/>
      <c r="CD68" s="331"/>
      <c r="CE68" s="304"/>
      <c r="CF68" s="618"/>
      <c r="CG68" s="619"/>
      <c r="CH68" s="618"/>
      <c r="CI68" s="304"/>
      <c r="CJ68" s="618"/>
      <c r="CK68" s="304"/>
      <c r="CL68" s="613"/>
      <c r="CM68" s="618"/>
      <c r="CN68" s="304"/>
      <c r="CO68" s="304"/>
      <c r="CP68" s="304"/>
      <c r="CQ68" s="304" t="s">
        <v>36</v>
      </c>
      <c r="CR68" s="304"/>
      <c r="CS68" s="304"/>
      <c r="CT68" s="304"/>
      <c r="CU68" s="304"/>
      <c r="CV68" s="304"/>
      <c r="CW68" s="304"/>
      <c r="CX68" s="616"/>
      <c r="CY68" s="305"/>
      <c r="CZ68" s="620"/>
      <c r="DA68" s="304" t="s">
        <v>37</v>
      </c>
      <c r="DB68" s="616"/>
      <c r="DC68" s="304"/>
      <c r="DD68" s="304"/>
      <c r="DE68" s="613"/>
      <c r="DF68" s="304"/>
      <c r="DG68" s="304"/>
      <c r="DH68" s="304"/>
      <c r="DI68" s="304"/>
      <c r="DJ68" s="304"/>
      <c r="DK68" s="304"/>
      <c r="DL68" s="304"/>
      <c r="DM68" s="616"/>
      <c r="DN68" s="616"/>
      <c r="DO68" s="305"/>
      <c r="DP68" s="309">
        <f>(COUNTA(T68:BE68)+COUNTA(DF68:DH68)+ COUNTA(BF68:DC68)+COUNTA(DD68))*3</f>
        <v>24</v>
      </c>
      <c r="DQ68" s="40"/>
      <c r="DR68" s="318">
        <f t="shared" si="101"/>
        <v>24</v>
      </c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</row>
    <row r="69" spans="1:142" ht="31.5" thickBot="1" x14ac:dyDescent="0.4">
      <c r="A69" s="753">
        <v>10496</v>
      </c>
      <c r="B69" s="409" t="s">
        <v>207</v>
      </c>
      <c r="C69" s="410" t="s">
        <v>170</v>
      </c>
      <c r="D69" s="411">
        <v>496</v>
      </c>
      <c r="E69" s="408">
        <f>+E68</f>
        <v>20</v>
      </c>
      <c r="F69" s="454"/>
      <c r="G69" s="444">
        <v>10</v>
      </c>
      <c r="H69" s="443"/>
      <c r="I69" s="243" t="s">
        <v>132</v>
      </c>
      <c r="J69" s="626"/>
      <c r="K69" s="627"/>
      <c r="L69" s="627"/>
      <c r="M69" s="627"/>
      <c r="N69" s="627"/>
      <c r="O69" s="628"/>
      <c r="P69" s="630"/>
      <c r="Q69" s="307"/>
      <c r="R69" s="307"/>
      <c r="S69" s="307"/>
      <c r="T69" s="627"/>
      <c r="U69" s="307"/>
      <c r="V69" s="307"/>
      <c r="W69" s="307"/>
      <c r="X69" s="307"/>
      <c r="Y69" s="307"/>
      <c r="Z69" s="307" t="s">
        <v>30</v>
      </c>
      <c r="AA69" s="307"/>
      <c r="AB69" s="307"/>
      <c r="AC69" s="307"/>
      <c r="AD69" s="627"/>
      <c r="AE69" s="307"/>
      <c r="AF69" s="307"/>
      <c r="AG69" s="307"/>
      <c r="AH69" s="307"/>
      <c r="AI69" s="307"/>
      <c r="AJ69" s="307" t="s">
        <v>31</v>
      </c>
      <c r="AK69" s="307"/>
      <c r="AL69" s="629"/>
      <c r="AM69" s="630"/>
      <c r="AN69" s="307"/>
      <c r="AO69" s="307"/>
      <c r="AP69" s="631"/>
      <c r="AQ69" s="307"/>
      <c r="AR69" s="307"/>
      <c r="AS69" s="307"/>
      <c r="AT69" s="307" t="s">
        <v>32</v>
      </c>
      <c r="AU69" s="631"/>
      <c r="AV69" s="307"/>
      <c r="AW69" s="307"/>
      <c r="AX69" s="307"/>
      <c r="AY69" s="631"/>
      <c r="AZ69" s="631"/>
      <c r="BA69" s="307"/>
      <c r="BB69" s="307"/>
      <c r="BC69" s="307"/>
      <c r="BD69" s="307" t="s">
        <v>33</v>
      </c>
      <c r="BE69" s="307"/>
      <c r="BF69" s="307"/>
      <c r="BG69" s="629"/>
      <c r="BH69" s="630"/>
      <c r="BI69" s="307"/>
      <c r="BJ69" s="307"/>
      <c r="BK69" s="307"/>
      <c r="BL69" s="307"/>
      <c r="BM69" s="307"/>
      <c r="BN69" s="307" t="s">
        <v>34</v>
      </c>
      <c r="BO69" s="307"/>
      <c r="BP69" s="307"/>
      <c r="BQ69" s="307"/>
      <c r="BR69" s="627"/>
      <c r="BS69" s="307"/>
      <c r="BT69" s="307"/>
      <c r="BU69" s="307"/>
      <c r="BV69" s="307"/>
      <c r="BW69" s="632"/>
      <c r="BX69" s="307" t="s">
        <v>35</v>
      </c>
      <c r="BY69" s="307"/>
      <c r="BZ69" s="307"/>
      <c r="CA69" s="307"/>
      <c r="CB69" s="307"/>
      <c r="CC69" s="629"/>
      <c r="CD69" s="630"/>
      <c r="CE69" s="307"/>
      <c r="CF69" s="307"/>
      <c r="CG69" s="627"/>
      <c r="CH69" s="307" t="s">
        <v>36</v>
      </c>
      <c r="CI69" s="307"/>
      <c r="CJ69" s="307"/>
      <c r="CK69" s="307"/>
      <c r="CL69" s="627"/>
      <c r="CM69" s="307"/>
      <c r="CN69" s="631"/>
      <c r="CO69" s="307"/>
      <c r="CP69" s="307"/>
      <c r="CQ69" s="307"/>
      <c r="CR69" s="307" t="s">
        <v>37</v>
      </c>
      <c r="CS69" s="307"/>
      <c r="CT69" s="307"/>
      <c r="CU69" s="307"/>
      <c r="CV69" s="307"/>
      <c r="CW69" s="307"/>
      <c r="CX69" s="631"/>
      <c r="CY69" s="639"/>
      <c r="CZ69" s="630"/>
      <c r="DA69" s="307"/>
      <c r="DB69" s="307"/>
      <c r="DC69" s="631"/>
      <c r="DD69" s="631"/>
      <c r="DE69" s="627"/>
      <c r="DF69" s="307"/>
      <c r="DG69" s="307"/>
      <c r="DH69" s="307"/>
      <c r="DI69" s="307"/>
      <c r="DJ69" s="307"/>
      <c r="DK69" s="307"/>
      <c r="DL69" s="307"/>
      <c r="DM69" s="631"/>
      <c r="DN69" s="631"/>
      <c r="DO69" s="308"/>
      <c r="DP69" s="309">
        <f>(COUNTA(T69:BE69)+COUNTA(DF69:DH69)+ COUNTA(BF69:CZ69)+COUNTA(DB69))*3</f>
        <v>24</v>
      </c>
      <c r="DQ69" s="40"/>
      <c r="DR69" s="318">
        <f t="shared" si="101"/>
        <v>24</v>
      </c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</row>
    <row r="70" spans="1:142" ht="15.75" customHeight="1" x14ac:dyDescent="0.35">
      <c r="A70" s="418"/>
      <c r="B70" s="418"/>
      <c r="C70" s="419"/>
      <c r="D70" s="418"/>
      <c r="E70" s="418"/>
      <c r="F70" s="420"/>
      <c r="G70" s="420"/>
      <c r="H70" s="420"/>
      <c r="I70" s="3"/>
      <c r="J70" s="3"/>
      <c r="K70" s="447"/>
      <c r="L70" s="447"/>
      <c r="M70" s="3"/>
      <c r="N70" s="447"/>
      <c r="O70" s="447"/>
      <c r="P70" s="447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81"/>
      <c r="DQ70" s="82"/>
      <c r="DR70" s="83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</row>
    <row r="71" spans="1:142" ht="15.75" customHeight="1" thickBot="1" x14ac:dyDescent="0.4">
      <c r="A71" s="3"/>
      <c r="B71" s="3"/>
      <c r="C71" s="80"/>
      <c r="D71" s="3"/>
      <c r="E71" s="3"/>
      <c r="F71" s="7"/>
      <c r="G71" s="7"/>
      <c r="H71" s="7"/>
      <c r="I71" s="3"/>
      <c r="J71" s="3"/>
      <c r="K71" s="447"/>
      <c r="L71" s="447"/>
      <c r="M71" s="3"/>
      <c r="N71" s="447"/>
      <c r="O71" s="447"/>
      <c r="P71" s="44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81"/>
      <c r="DQ71" s="82"/>
      <c r="DR71" s="83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</row>
    <row r="72" spans="1:142" ht="16.5" customHeight="1" thickBot="1" x14ac:dyDescent="0.4">
      <c r="A72" s="18" t="s">
        <v>193</v>
      </c>
      <c r="B72" s="19"/>
      <c r="C72" s="19"/>
      <c r="D72" s="20"/>
      <c r="E72" s="20"/>
      <c r="F72" s="19"/>
      <c r="G72" s="20"/>
      <c r="H72" s="20"/>
      <c r="I72" s="19"/>
      <c r="J72" s="768" t="s">
        <v>3</v>
      </c>
      <c r="K72" s="769"/>
      <c r="L72" s="769"/>
      <c r="M72" s="769"/>
      <c r="N72" s="769"/>
      <c r="O72" s="770"/>
      <c r="P72" s="768" t="s">
        <v>196</v>
      </c>
      <c r="Q72" s="769"/>
      <c r="R72" s="769"/>
      <c r="S72" s="769"/>
      <c r="T72" s="769"/>
      <c r="U72" s="769"/>
      <c r="V72" s="769"/>
      <c r="W72" s="769"/>
      <c r="X72" s="769"/>
      <c r="Y72" s="769"/>
      <c r="Z72" s="769"/>
      <c r="AA72" s="769"/>
      <c r="AB72" s="769"/>
      <c r="AC72" s="769"/>
      <c r="AD72" s="769"/>
      <c r="AE72" s="769"/>
      <c r="AF72" s="769"/>
      <c r="AG72" s="769"/>
      <c r="AH72" s="769"/>
      <c r="AI72" s="769"/>
      <c r="AJ72" s="769"/>
      <c r="AK72" s="769"/>
      <c r="AL72" s="770"/>
      <c r="AM72" s="771" t="s">
        <v>197</v>
      </c>
      <c r="AN72" s="772"/>
      <c r="AO72" s="772"/>
      <c r="AP72" s="772"/>
      <c r="AQ72" s="772"/>
      <c r="AR72" s="772"/>
      <c r="AS72" s="772"/>
      <c r="AT72" s="772"/>
      <c r="AU72" s="772"/>
      <c r="AV72" s="772"/>
      <c r="AW72" s="772"/>
      <c r="AX72" s="772"/>
      <c r="AY72" s="772"/>
      <c r="AZ72" s="772"/>
      <c r="BA72" s="772"/>
      <c r="BB72" s="772"/>
      <c r="BC72" s="772"/>
      <c r="BD72" s="772"/>
      <c r="BE72" s="772"/>
      <c r="BF72" s="772"/>
      <c r="BG72" s="773"/>
      <c r="BH72" s="771" t="s">
        <v>198</v>
      </c>
      <c r="BI72" s="772"/>
      <c r="BJ72" s="772"/>
      <c r="BK72" s="772"/>
      <c r="BL72" s="772"/>
      <c r="BM72" s="772"/>
      <c r="BN72" s="772"/>
      <c r="BO72" s="772"/>
      <c r="BP72" s="772"/>
      <c r="BQ72" s="772"/>
      <c r="BR72" s="772"/>
      <c r="BS72" s="772"/>
      <c r="BT72" s="772"/>
      <c r="BU72" s="772"/>
      <c r="BV72" s="772"/>
      <c r="BW72" s="772"/>
      <c r="BX72" s="772"/>
      <c r="BY72" s="772"/>
      <c r="BZ72" s="772"/>
      <c r="CA72" s="772"/>
      <c r="CB72" s="772"/>
      <c r="CC72" s="773"/>
      <c r="CD72" s="771" t="s">
        <v>199</v>
      </c>
      <c r="CE72" s="772"/>
      <c r="CF72" s="772"/>
      <c r="CG72" s="772"/>
      <c r="CH72" s="772"/>
      <c r="CI72" s="772"/>
      <c r="CJ72" s="772"/>
      <c r="CK72" s="772"/>
      <c r="CL72" s="772"/>
      <c r="CM72" s="772"/>
      <c r="CN72" s="772"/>
      <c r="CO72" s="772"/>
      <c r="CP72" s="772"/>
      <c r="CQ72" s="772"/>
      <c r="CR72" s="772"/>
      <c r="CS72" s="772"/>
      <c r="CT72" s="772"/>
      <c r="CU72" s="772"/>
      <c r="CV72" s="772"/>
      <c r="CW72" s="772"/>
      <c r="CX72" s="772"/>
      <c r="CY72" s="773"/>
      <c r="CZ72" s="771" t="s">
        <v>200</v>
      </c>
      <c r="DA72" s="772"/>
      <c r="DB72" s="772"/>
      <c r="DC72" s="772"/>
      <c r="DD72" s="772"/>
      <c r="DE72" s="772"/>
      <c r="DF72" s="772"/>
      <c r="DG72" s="772"/>
      <c r="DH72" s="772"/>
      <c r="DI72" s="772"/>
      <c r="DJ72" s="772"/>
      <c r="DK72" s="772"/>
      <c r="DL72" s="772"/>
      <c r="DM72" s="772"/>
      <c r="DN72" s="772"/>
      <c r="DO72" s="777"/>
      <c r="DP72" s="786" t="s">
        <v>4</v>
      </c>
      <c r="DQ72" s="762" t="s">
        <v>5</v>
      </c>
      <c r="DR72" s="762" t="s">
        <v>6</v>
      </c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</row>
    <row r="73" spans="1:142" ht="16.5" customHeight="1" thickBot="1" x14ac:dyDescent="0.4">
      <c r="A73" s="21"/>
      <c r="B73" s="22"/>
      <c r="C73" s="22"/>
      <c r="D73" s="23"/>
      <c r="E73" s="23"/>
      <c r="F73" s="22"/>
      <c r="G73" s="23"/>
      <c r="H73" s="23"/>
      <c r="I73" s="22"/>
      <c r="J73" s="534" t="s">
        <v>7</v>
      </c>
      <c r="K73" s="535" t="s">
        <v>8</v>
      </c>
      <c r="L73" s="536" t="s">
        <v>9</v>
      </c>
      <c r="M73" s="537" t="s">
        <v>10</v>
      </c>
      <c r="N73" s="550" t="s">
        <v>11</v>
      </c>
      <c r="O73" s="551" t="s">
        <v>7</v>
      </c>
      <c r="P73" s="553" t="s">
        <v>8</v>
      </c>
      <c r="Q73" s="536" t="s">
        <v>9</v>
      </c>
      <c r="R73" s="537" t="s">
        <v>10</v>
      </c>
      <c r="S73" s="550" t="s">
        <v>11</v>
      </c>
      <c r="T73" s="554" t="s">
        <v>7</v>
      </c>
      <c r="U73" s="535" t="s">
        <v>8</v>
      </c>
      <c r="V73" s="536" t="s">
        <v>9</v>
      </c>
      <c r="W73" s="537" t="s">
        <v>10</v>
      </c>
      <c r="X73" s="550" t="s">
        <v>11</v>
      </c>
      <c r="Y73" s="555" t="s">
        <v>7</v>
      </c>
      <c r="Z73" s="535" t="s">
        <v>8</v>
      </c>
      <c r="AA73" s="536" t="s">
        <v>9</v>
      </c>
      <c r="AB73" s="537" t="s">
        <v>10</v>
      </c>
      <c r="AC73" s="550" t="s">
        <v>11</v>
      </c>
      <c r="AD73" s="554" t="s">
        <v>7</v>
      </c>
      <c r="AE73" s="535" t="s">
        <v>8</v>
      </c>
      <c r="AF73" s="536" t="s">
        <v>9</v>
      </c>
      <c r="AG73" s="537" t="s">
        <v>10</v>
      </c>
      <c r="AH73" s="550" t="s">
        <v>11</v>
      </c>
      <c r="AI73" s="555" t="s">
        <v>7</v>
      </c>
      <c r="AJ73" s="535" t="s">
        <v>8</v>
      </c>
      <c r="AK73" s="536" t="s">
        <v>9</v>
      </c>
      <c r="AL73" s="556" t="s">
        <v>10</v>
      </c>
      <c r="AM73" s="559" t="s">
        <v>11</v>
      </c>
      <c r="AN73" s="555" t="s">
        <v>7</v>
      </c>
      <c r="AO73" s="535" t="s">
        <v>8</v>
      </c>
      <c r="AP73" s="536" t="s">
        <v>9</v>
      </c>
      <c r="AQ73" s="537" t="s">
        <v>10</v>
      </c>
      <c r="AR73" s="550" t="s">
        <v>11</v>
      </c>
      <c r="AS73" s="555" t="s">
        <v>7</v>
      </c>
      <c r="AT73" s="535" t="s">
        <v>8</v>
      </c>
      <c r="AU73" s="536" t="s">
        <v>9</v>
      </c>
      <c r="AV73" s="537" t="s">
        <v>10</v>
      </c>
      <c r="AW73" s="550" t="s">
        <v>11</v>
      </c>
      <c r="AX73" s="560" t="s">
        <v>7</v>
      </c>
      <c r="AY73" s="535" t="s">
        <v>8</v>
      </c>
      <c r="AZ73" s="536" t="s">
        <v>9</v>
      </c>
      <c r="BA73" s="537" t="s">
        <v>10</v>
      </c>
      <c r="BB73" s="550" t="s">
        <v>11</v>
      </c>
      <c r="BC73" s="555" t="s">
        <v>7</v>
      </c>
      <c r="BD73" s="535" t="s">
        <v>8</v>
      </c>
      <c r="BE73" s="536" t="s">
        <v>9</v>
      </c>
      <c r="BF73" s="537" t="s">
        <v>10</v>
      </c>
      <c r="BG73" s="561" t="s">
        <v>11</v>
      </c>
      <c r="BH73" s="534" t="s">
        <v>7</v>
      </c>
      <c r="BI73" s="535" t="s">
        <v>8</v>
      </c>
      <c r="BJ73" s="536" t="s">
        <v>9</v>
      </c>
      <c r="BK73" s="537" t="s">
        <v>10</v>
      </c>
      <c r="BL73" s="550" t="s">
        <v>11</v>
      </c>
      <c r="BM73" s="555" t="s">
        <v>7</v>
      </c>
      <c r="BN73" s="535" t="s">
        <v>8</v>
      </c>
      <c r="BO73" s="536" t="s">
        <v>9</v>
      </c>
      <c r="BP73" s="537" t="s">
        <v>10</v>
      </c>
      <c r="BQ73" s="550" t="s">
        <v>11</v>
      </c>
      <c r="BR73" s="554" t="s">
        <v>7</v>
      </c>
      <c r="BS73" s="535" t="s">
        <v>8</v>
      </c>
      <c r="BT73" s="536" t="s">
        <v>9</v>
      </c>
      <c r="BU73" s="537" t="s">
        <v>10</v>
      </c>
      <c r="BV73" s="550" t="s">
        <v>11</v>
      </c>
      <c r="BW73" s="555" t="s">
        <v>7</v>
      </c>
      <c r="BX73" s="535" t="s">
        <v>8</v>
      </c>
      <c r="BY73" s="536" t="s">
        <v>9</v>
      </c>
      <c r="BZ73" s="537" t="s">
        <v>10</v>
      </c>
      <c r="CA73" s="550" t="s">
        <v>11</v>
      </c>
      <c r="CB73" s="555" t="s">
        <v>7</v>
      </c>
      <c r="CC73" s="562" t="s">
        <v>8</v>
      </c>
      <c r="CD73" s="563" t="s">
        <v>9</v>
      </c>
      <c r="CE73" s="537" t="s">
        <v>10</v>
      </c>
      <c r="CF73" s="550" t="s">
        <v>11</v>
      </c>
      <c r="CG73" s="554" t="s">
        <v>7</v>
      </c>
      <c r="CH73" s="535" t="s">
        <v>8</v>
      </c>
      <c r="CI73" s="536" t="s">
        <v>9</v>
      </c>
      <c r="CJ73" s="537" t="s">
        <v>10</v>
      </c>
      <c r="CK73" s="550" t="s">
        <v>11</v>
      </c>
      <c r="CL73" s="554" t="s">
        <v>7</v>
      </c>
      <c r="CM73" s="535" t="s">
        <v>8</v>
      </c>
      <c r="CN73" s="536" t="s">
        <v>9</v>
      </c>
      <c r="CO73" s="537" t="s">
        <v>10</v>
      </c>
      <c r="CP73" s="550" t="s">
        <v>11</v>
      </c>
      <c r="CQ73" s="555" t="s">
        <v>7</v>
      </c>
      <c r="CR73" s="535" t="s">
        <v>8</v>
      </c>
      <c r="CS73" s="536" t="s">
        <v>9</v>
      </c>
      <c r="CT73" s="537" t="s">
        <v>10</v>
      </c>
      <c r="CU73" s="550" t="s">
        <v>11</v>
      </c>
      <c r="CV73" s="560" t="s">
        <v>7</v>
      </c>
      <c r="CW73" s="535" t="s">
        <v>8</v>
      </c>
      <c r="CX73" s="536" t="s">
        <v>9</v>
      </c>
      <c r="CY73" s="556" t="s">
        <v>10</v>
      </c>
      <c r="CZ73" s="559" t="s">
        <v>11</v>
      </c>
      <c r="DA73" s="555" t="s">
        <v>7</v>
      </c>
      <c r="DB73" s="535" t="s">
        <v>8</v>
      </c>
      <c r="DC73" s="536" t="s">
        <v>9</v>
      </c>
      <c r="DD73" s="537" t="s">
        <v>10</v>
      </c>
      <c r="DE73" s="564" t="s">
        <v>11</v>
      </c>
      <c r="DF73" s="555" t="s">
        <v>7</v>
      </c>
      <c r="DG73" s="535" t="s">
        <v>8</v>
      </c>
      <c r="DH73" s="536" t="s">
        <v>9</v>
      </c>
      <c r="DI73" s="537" t="s">
        <v>10</v>
      </c>
      <c r="DJ73" s="550" t="s">
        <v>11</v>
      </c>
      <c r="DK73" s="560" t="s">
        <v>7</v>
      </c>
      <c r="DL73" s="535" t="s">
        <v>8</v>
      </c>
      <c r="DM73" s="536" t="s">
        <v>9</v>
      </c>
      <c r="DN73" s="537" t="s">
        <v>10</v>
      </c>
      <c r="DO73" s="538" t="s">
        <v>11</v>
      </c>
      <c r="DP73" s="763"/>
      <c r="DQ73" s="763"/>
      <c r="DR73" s="763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</row>
    <row r="74" spans="1:142" ht="31.5" customHeight="1" thickBot="1" x14ac:dyDescent="0.4">
      <c r="A74" s="24" t="s">
        <v>12</v>
      </c>
      <c r="B74" s="24" t="s">
        <v>13</v>
      </c>
      <c r="C74" s="24" t="s">
        <v>14</v>
      </c>
      <c r="D74" s="25" t="s">
        <v>15</v>
      </c>
      <c r="E74" s="26" t="s">
        <v>16</v>
      </c>
      <c r="F74" s="27" t="s">
        <v>17</v>
      </c>
      <c r="G74" s="27" t="s">
        <v>18</v>
      </c>
      <c r="H74" s="24" t="s">
        <v>19</v>
      </c>
      <c r="I74" s="28" t="s">
        <v>20</v>
      </c>
      <c r="J74" s="294">
        <v>24</v>
      </c>
      <c r="K74" s="288">
        <f t="shared" ref="K74" si="106">+J74+1</f>
        <v>25</v>
      </c>
      <c r="L74" s="289">
        <f t="shared" ref="L74" si="107">+K74+1</f>
        <v>26</v>
      </c>
      <c r="M74" s="285">
        <f t="shared" ref="M74" si="108">+L74+1</f>
        <v>27</v>
      </c>
      <c r="N74" s="286">
        <f t="shared" ref="N74" si="109">+M74+1</f>
        <v>28</v>
      </c>
      <c r="O74" s="300">
        <f>+N74+3</f>
        <v>31</v>
      </c>
      <c r="P74" s="552">
        <v>1</v>
      </c>
      <c r="Q74" s="289">
        <f t="shared" ref="Q74" si="110">+P74+1</f>
        <v>2</v>
      </c>
      <c r="R74" s="285">
        <f t="shared" ref="R74" si="111">+Q74+1</f>
        <v>3</v>
      </c>
      <c r="S74" s="286">
        <f t="shared" ref="S74" si="112">+R74+1</f>
        <v>4</v>
      </c>
      <c r="T74" s="291">
        <f>+S74+3</f>
        <v>7</v>
      </c>
      <c r="U74" s="288">
        <f t="shared" ref="U74" si="113">+T74+1</f>
        <v>8</v>
      </c>
      <c r="V74" s="289">
        <f t="shared" ref="V74" si="114">+U74+1</f>
        <v>9</v>
      </c>
      <c r="W74" s="285">
        <f t="shared" ref="W74" si="115">+V74+1</f>
        <v>10</v>
      </c>
      <c r="X74" s="286">
        <f t="shared" ref="X74" si="116">+W74+1</f>
        <v>11</v>
      </c>
      <c r="Y74" s="287">
        <f>+X74+3</f>
        <v>14</v>
      </c>
      <c r="Z74" s="288">
        <f>+X74+4</f>
        <v>15</v>
      </c>
      <c r="AA74" s="289">
        <f t="shared" ref="AA74" si="117">+Z74+1</f>
        <v>16</v>
      </c>
      <c r="AB74" s="285">
        <f t="shared" ref="AB74" si="118">+AA74+1</f>
        <v>17</v>
      </c>
      <c r="AC74" s="286">
        <f t="shared" ref="AC74" si="119">+AB74+1</f>
        <v>18</v>
      </c>
      <c r="AD74" s="291">
        <f>+AC74+3</f>
        <v>21</v>
      </c>
      <c r="AE74" s="288">
        <f>+AC74+4</f>
        <v>22</v>
      </c>
      <c r="AF74" s="289">
        <f t="shared" ref="AF74" si="120">+AE74+1</f>
        <v>23</v>
      </c>
      <c r="AG74" s="285">
        <f t="shared" ref="AG74" si="121">+AF74+1</f>
        <v>24</v>
      </c>
      <c r="AH74" s="286">
        <f t="shared" ref="AH74" si="122">+AG74+1</f>
        <v>25</v>
      </c>
      <c r="AI74" s="287">
        <f>+AH74+3</f>
        <v>28</v>
      </c>
      <c r="AJ74" s="288">
        <f>+AH74+4</f>
        <v>29</v>
      </c>
      <c r="AK74" s="289">
        <f>+AJ74+1</f>
        <v>30</v>
      </c>
      <c r="AL74" s="557">
        <f t="shared" ref="AL74" si="123">+AK74+1</f>
        <v>31</v>
      </c>
      <c r="AM74" s="558">
        <v>1</v>
      </c>
      <c r="AN74" s="287">
        <f>+AM74+3</f>
        <v>4</v>
      </c>
      <c r="AO74" s="288">
        <f>+AM74+4</f>
        <v>5</v>
      </c>
      <c r="AP74" s="289">
        <f>+AO74+1</f>
        <v>6</v>
      </c>
      <c r="AQ74" s="285">
        <f t="shared" ref="AQ74" si="124">+AP74+1</f>
        <v>7</v>
      </c>
      <c r="AR74" s="286">
        <f t="shared" ref="AR74" si="125">+AQ74+1</f>
        <v>8</v>
      </c>
      <c r="AS74" s="287">
        <f>+AR74+3</f>
        <v>11</v>
      </c>
      <c r="AT74" s="288">
        <f>+AR74+4</f>
        <v>12</v>
      </c>
      <c r="AU74" s="289">
        <f t="shared" ref="AU74" si="126">+AT74+1</f>
        <v>13</v>
      </c>
      <c r="AV74" s="285">
        <f t="shared" ref="AV74" si="127">+AU74+1</f>
        <v>14</v>
      </c>
      <c r="AW74" s="286">
        <f t="shared" ref="AW74" si="128">+AV74+1</f>
        <v>15</v>
      </c>
      <c r="AX74" s="301">
        <f>+AW74+3</f>
        <v>18</v>
      </c>
      <c r="AY74" s="288">
        <f>+AW74+4</f>
        <v>19</v>
      </c>
      <c r="AZ74" s="289">
        <f t="shared" ref="AZ74" si="129">+AY74+1</f>
        <v>20</v>
      </c>
      <c r="BA74" s="285">
        <f t="shared" ref="BA74" si="130">+AZ74+1</f>
        <v>21</v>
      </c>
      <c r="BB74" s="286">
        <f t="shared" ref="BB74" si="131">+BA74+1</f>
        <v>22</v>
      </c>
      <c r="BC74" s="287">
        <f>+BB74+3</f>
        <v>25</v>
      </c>
      <c r="BD74" s="288">
        <f>+BB74+4</f>
        <v>26</v>
      </c>
      <c r="BE74" s="289">
        <f t="shared" ref="BE74" si="132">+BD74+1</f>
        <v>27</v>
      </c>
      <c r="BF74" s="285">
        <f t="shared" ref="BF74" si="133">+BE74+1</f>
        <v>28</v>
      </c>
      <c r="BG74" s="293">
        <f t="shared" ref="BG74" si="134">+BF74+1</f>
        <v>29</v>
      </c>
      <c r="BH74" s="294">
        <v>2</v>
      </c>
      <c r="BI74" s="288">
        <f>+BH74+1</f>
        <v>3</v>
      </c>
      <c r="BJ74" s="289">
        <f t="shared" ref="BJ74" si="135">+BI74+1</f>
        <v>4</v>
      </c>
      <c r="BK74" s="285">
        <f t="shared" ref="BK74" si="136">+BJ74+1</f>
        <v>5</v>
      </c>
      <c r="BL74" s="286">
        <f t="shared" ref="BL74" si="137">+BK74+1</f>
        <v>6</v>
      </c>
      <c r="BM74" s="287">
        <f>+BL74+3</f>
        <v>9</v>
      </c>
      <c r="BN74" s="288">
        <f>+BL74+4</f>
        <v>10</v>
      </c>
      <c r="BO74" s="289">
        <f t="shared" ref="BO74" si="138">+BN74+1</f>
        <v>11</v>
      </c>
      <c r="BP74" s="285">
        <f t="shared" ref="BP74" si="139">+BO74+1</f>
        <v>12</v>
      </c>
      <c r="BQ74" s="286">
        <f t="shared" ref="BQ74" si="140">+BP74+1</f>
        <v>13</v>
      </c>
      <c r="BR74" s="291">
        <f>+BQ74+3</f>
        <v>16</v>
      </c>
      <c r="BS74" s="288">
        <f>+BQ74+4</f>
        <v>17</v>
      </c>
      <c r="BT74" s="289">
        <f t="shared" ref="BT74" si="141">+BS74+1</f>
        <v>18</v>
      </c>
      <c r="BU74" s="285">
        <f t="shared" ref="BU74" si="142">+BT74+1</f>
        <v>19</v>
      </c>
      <c r="BV74" s="286">
        <f t="shared" ref="BV74" si="143">+BU74+1</f>
        <v>20</v>
      </c>
      <c r="BW74" s="287">
        <f>+BV74+3</f>
        <v>23</v>
      </c>
      <c r="BX74" s="288">
        <f>+BV74+4</f>
        <v>24</v>
      </c>
      <c r="BY74" s="289">
        <f t="shared" ref="BY74" si="144">+BX74+1</f>
        <v>25</v>
      </c>
      <c r="BZ74" s="285">
        <f t="shared" ref="BZ74" si="145">+BY74+1</f>
        <v>26</v>
      </c>
      <c r="CA74" s="286">
        <f t="shared" ref="CA74" si="146">+BZ74+1</f>
        <v>27</v>
      </c>
      <c r="CB74" s="287">
        <f>+CA74+3</f>
        <v>30</v>
      </c>
      <c r="CC74" s="290">
        <f>+CA74+4</f>
        <v>31</v>
      </c>
      <c r="CD74" s="284">
        <v>1</v>
      </c>
      <c r="CE74" s="285">
        <f t="shared" ref="CE74" si="147">+CD74+1</f>
        <v>2</v>
      </c>
      <c r="CF74" s="286">
        <f t="shared" ref="CF74" si="148">+CE74+1</f>
        <v>3</v>
      </c>
      <c r="CG74" s="291">
        <f>+CF74+3</f>
        <v>6</v>
      </c>
      <c r="CH74" s="288">
        <f>+CF74+4</f>
        <v>7</v>
      </c>
      <c r="CI74" s="289">
        <f t="shared" ref="CI74" si="149">+CH74+1</f>
        <v>8</v>
      </c>
      <c r="CJ74" s="285">
        <f t="shared" ref="CJ74" si="150">+CI74+1</f>
        <v>9</v>
      </c>
      <c r="CK74" s="286">
        <f t="shared" ref="CK74" si="151">+CJ74+1</f>
        <v>10</v>
      </c>
      <c r="CL74" s="291">
        <f>+CK74+3</f>
        <v>13</v>
      </c>
      <c r="CM74" s="288">
        <f>+CK74+4</f>
        <v>14</v>
      </c>
      <c r="CN74" s="289">
        <f t="shared" ref="CN74" si="152">+CM74+1</f>
        <v>15</v>
      </c>
      <c r="CO74" s="285">
        <f t="shared" ref="CO74" si="153">+CN74+1</f>
        <v>16</v>
      </c>
      <c r="CP74" s="286">
        <f t="shared" ref="CP74" si="154">+CO74+1</f>
        <v>17</v>
      </c>
      <c r="CQ74" s="287">
        <f>+CP74+3</f>
        <v>20</v>
      </c>
      <c r="CR74" s="288">
        <f>+CP74+4</f>
        <v>21</v>
      </c>
      <c r="CS74" s="289">
        <f t="shared" ref="CS74" si="155">+CR74+1</f>
        <v>22</v>
      </c>
      <c r="CT74" s="285">
        <f t="shared" ref="CT74" si="156">+CS74+1</f>
        <v>23</v>
      </c>
      <c r="CU74" s="286">
        <f t="shared" ref="CU74" si="157">+CT74+1</f>
        <v>24</v>
      </c>
      <c r="CV74" s="287">
        <f>+CU74+3</f>
        <v>27</v>
      </c>
      <c r="CW74" s="288">
        <f>+CU74+4</f>
        <v>28</v>
      </c>
      <c r="CX74" s="289">
        <f t="shared" ref="CX74" si="158">+CW74+1</f>
        <v>29</v>
      </c>
      <c r="CY74" s="557">
        <f t="shared" ref="CY74" si="159">+CX74+1</f>
        <v>30</v>
      </c>
      <c r="CZ74" s="558">
        <v>1</v>
      </c>
      <c r="DA74" s="287">
        <f>+CZ74+3</f>
        <v>4</v>
      </c>
      <c r="DB74" s="288">
        <f>+CZ74+4</f>
        <v>5</v>
      </c>
      <c r="DC74" s="289">
        <f t="shared" ref="DC74" si="160">+DB74+1</f>
        <v>6</v>
      </c>
      <c r="DD74" s="285">
        <f t="shared" ref="DD74" si="161">+DC74+1</f>
        <v>7</v>
      </c>
      <c r="DE74" s="295">
        <f t="shared" ref="DE74" si="162">+DD74+1</f>
        <v>8</v>
      </c>
      <c r="DF74" s="287">
        <f>+DE74+3</f>
        <v>11</v>
      </c>
      <c r="DG74" s="288">
        <f>+DE74+4</f>
        <v>12</v>
      </c>
      <c r="DH74" s="289">
        <f t="shared" ref="DH74" si="163">+DG74+1</f>
        <v>13</v>
      </c>
      <c r="DI74" s="285">
        <f t="shared" ref="DI74" si="164">+DH74+1</f>
        <v>14</v>
      </c>
      <c r="DJ74" s="286">
        <f t="shared" ref="DJ74" si="165">+DI74+1</f>
        <v>15</v>
      </c>
      <c r="DK74" s="301">
        <f>+DJ74+3</f>
        <v>18</v>
      </c>
      <c r="DL74" s="288">
        <f>+DJ74+4</f>
        <v>19</v>
      </c>
      <c r="DM74" s="289">
        <f t="shared" ref="DM74" si="166">+DL74+1</f>
        <v>20</v>
      </c>
      <c r="DN74" s="285">
        <f t="shared" ref="DN74" si="167">+DM74+1</f>
        <v>21</v>
      </c>
      <c r="DO74" s="292">
        <f t="shared" ref="DO74" si="168">+DN74+1</f>
        <v>22</v>
      </c>
      <c r="DP74" s="763"/>
      <c r="DQ74" s="763"/>
      <c r="DR74" s="763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</row>
    <row r="75" spans="1:142" ht="15.75" customHeight="1" x14ac:dyDescent="0.35">
      <c r="A75" s="29"/>
      <c r="B75" s="30"/>
      <c r="C75" s="30"/>
      <c r="D75" s="30"/>
      <c r="E75" s="31"/>
      <c r="F75" s="31"/>
      <c r="G75" s="31"/>
      <c r="H75" s="30"/>
      <c r="I75" s="30"/>
      <c r="J75" s="451"/>
      <c r="K75" s="451"/>
      <c r="L75" s="451"/>
      <c r="M75" s="451"/>
      <c r="N75" s="451"/>
      <c r="O75" s="451"/>
      <c r="P75" s="451"/>
      <c r="Q75" s="474"/>
      <c r="R75" s="474"/>
      <c r="S75" s="474"/>
      <c r="T75" s="474"/>
      <c r="U75" s="474"/>
      <c r="V75" s="474"/>
      <c r="W75" s="474"/>
      <c r="X75" s="540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541"/>
      <c r="BI75" s="541"/>
      <c r="BJ75" s="541"/>
      <c r="BK75" s="541"/>
      <c r="BL75" s="541"/>
      <c r="BM75" s="474"/>
      <c r="BN75" s="474"/>
      <c r="BO75" s="474"/>
      <c r="BP75" s="474"/>
      <c r="BQ75" s="474"/>
      <c r="BR75" s="474"/>
      <c r="BS75" s="474"/>
      <c r="BT75" s="474"/>
      <c r="BU75" s="474"/>
      <c r="BV75" s="474"/>
      <c r="BW75" s="474"/>
      <c r="BX75" s="474"/>
      <c r="BY75" s="474"/>
      <c r="BZ75" s="474"/>
      <c r="CA75" s="474"/>
      <c r="CB75" s="474"/>
      <c r="CC75" s="474"/>
      <c r="CD75" s="474"/>
      <c r="CE75" s="474"/>
      <c r="CF75" s="474"/>
      <c r="CG75" s="475"/>
      <c r="CH75" s="475"/>
      <c r="CI75" s="542"/>
      <c r="CJ75" s="475"/>
      <c r="CK75" s="475"/>
      <c r="CL75" s="474"/>
      <c r="CM75" s="474"/>
      <c r="CN75" s="474"/>
      <c r="CO75" s="474"/>
      <c r="CP75" s="474"/>
      <c r="CQ75" s="474"/>
      <c r="CR75" s="475"/>
      <c r="CS75" s="475"/>
      <c r="CT75" s="475"/>
      <c r="CU75" s="475"/>
      <c r="CV75" s="542"/>
      <c r="CW75" s="475"/>
      <c r="CX75" s="475"/>
      <c r="CY75" s="475"/>
      <c r="CZ75" s="475"/>
      <c r="DA75" s="543"/>
      <c r="DB75" s="543"/>
      <c r="DC75" s="543"/>
      <c r="DD75" s="543"/>
      <c r="DE75" s="543"/>
      <c r="DF75" s="474"/>
      <c r="DG75" s="474"/>
      <c r="DH75" s="474"/>
      <c r="DI75" s="474"/>
      <c r="DJ75" s="474"/>
      <c r="DK75" s="541"/>
      <c r="DL75" s="541"/>
      <c r="DM75" s="541"/>
      <c r="DN75" s="541"/>
      <c r="DO75" s="541"/>
      <c r="DP75" s="32"/>
      <c r="DQ75" s="33"/>
      <c r="DR75" s="34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</row>
    <row r="76" spans="1:142" ht="16.5" customHeight="1" thickBot="1" x14ac:dyDescent="0.4">
      <c r="A76" s="323"/>
      <c r="B76" s="38"/>
      <c r="C76" s="38" t="s">
        <v>22</v>
      </c>
      <c r="D76" s="38"/>
      <c r="E76" s="324"/>
      <c r="F76" s="324"/>
      <c r="G76" s="324"/>
      <c r="H76" s="38"/>
      <c r="I76" s="38"/>
      <c r="J76" s="510"/>
      <c r="K76" s="510"/>
      <c r="L76" s="510"/>
      <c r="M76" s="510"/>
      <c r="N76" s="510"/>
      <c r="O76" s="510"/>
      <c r="P76" s="510"/>
      <c r="Q76" s="519"/>
      <c r="R76" s="510"/>
      <c r="S76" s="510"/>
      <c r="T76" s="510"/>
      <c r="U76" s="510"/>
      <c r="V76" s="510"/>
      <c r="W76" s="510"/>
      <c r="X76" s="520"/>
      <c r="Y76" s="510"/>
      <c r="Z76" s="510"/>
      <c r="AA76" s="510"/>
      <c r="AB76" s="510"/>
      <c r="AC76" s="510"/>
      <c r="AD76" s="451"/>
      <c r="AE76" s="451"/>
      <c r="AF76" s="451"/>
      <c r="AG76" s="451"/>
      <c r="AH76" s="451"/>
      <c r="AI76" s="510"/>
      <c r="AJ76" s="510"/>
      <c r="AK76" s="510"/>
      <c r="AL76" s="510"/>
      <c r="AM76" s="510"/>
      <c r="AN76" s="451"/>
      <c r="AO76" s="451"/>
      <c r="AP76" s="451"/>
      <c r="AQ76" s="451"/>
      <c r="AR76" s="451"/>
      <c r="AS76" s="451"/>
      <c r="AT76" s="451"/>
      <c r="AU76" s="451"/>
      <c r="AV76" s="451"/>
      <c r="AW76" s="451"/>
      <c r="AX76" s="546"/>
      <c r="AY76" s="510"/>
      <c r="AZ76" s="510"/>
      <c r="BA76" s="510"/>
      <c r="BB76" s="510"/>
      <c r="BC76" s="510"/>
      <c r="BD76" s="510"/>
      <c r="BE76" s="510"/>
      <c r="BF76" s="510"/>
      <c r="BG76" s="510"/>
      <c r="BH76" s="451"/>
      <c r="BI76" s="451"/>
      <c r="BJ76" s="451"/>
      <c r="BK76" s="451"/>
      <c r="BL76" s="451"/>
      <c r="BM76" s="451"/>
      <c r="BN76" s="451"/>
      <c r="BO76" s="451"/>
      <c r="BP76" s="451"/>
      <c r="BQ76" s="547"/>
      <c r="BR76" s="451"/>
      <c r="BS76" s="451"/>
      <c r="BT76" s="451"/>
      <c r="BU76" s="451"/>
      <c r="BV76" s="451"/>
      <c r="BW76" s="451"/>
      <c r="BX76" s="451"/>
      <c r="BY76" s="451"/>
      <c r="BZ76" s="451"/>
      <c r="CA76" s="451"/>
      <c r="CB76" s="451"/>
      <c r="CC76" s="451"/>
      <c r="CD76" s="451"/>
      <c r="CE76" s="451"/>
      <c r="CF76" s="451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451"/>
      <c r="CR76" s="451"/>
      <c r="CS76" s="451"/>
      <c r="CT76" s="451"/>
      <c r="CU76" s="451"/>
      <c r="CV76" s="547"/>
      <c r="CW76" s="547"/>
      <c r="CX76" s="547"/>
      <c r="CY76" s="547"/>
      <c r="CZ76" s="547"/>
      <c r="DA76" s="510"/>
      <c r="DB76" s="510"/>
      <c r="DC76" s="510"/>
      <c r="DD76" s="510"/>
      <c r="DE76" s="510"/>
      <c r="DF76" s="510"/>
      <c r="DG76" s="510"/>
      <c r="DH76" s="510"/>
      <c r="DI76" s="510"/>
      <c r="DJ76" s="510"/>
      <c r="DK76" s="455"/>
      <c r="DL76" s="418"/>
      <c r="DM76" s="418"/>
      <c r="DN76" s="418"/>
      <c r="DO76" s="418"/>
      <c r="DP76" s="325"/>
      <c r="DQ76" s="326"/>
      <c r="DR76" s="327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</row>
    <row r="77" spans="1:142" ht="31.5" customHeight="1" x14ac:dyDescent="0.35">
      <c r="A77" s="741" t="s">
        <v>194</v>
      </c>
      <c r="B77" s="421" t="s">
        <v>43</v>
      </c>
      <c r="C77" s="417" t="s">
        <v>44</v>
      </c>
      <c r="D77" s="422" t="s">
        <v>106</v>
      </c>
      <c r="E77" s="355">
        <v>15</v>
      </c>
      <c r="F77" s="392"/>
      <c r="G77" s="391">
        <v>1</v>
      </c>
      <c r="H77" s="392"/>
      <c r="I77" s="328" t="s">
        <v>40</v>
      </c>
      <c r="J77" s="599"/>
      <c r="K77" s="600"/>
      <c r="L77" s="600"/>
      <c r="M77" s="600"/>
      <c r="N77" s="600"/>
      <c r="O77" s="601"/>
      <c r="P77" s="599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 t="s">
        <v>29</v>
      </c>
      <c r="AB77" s="600" t="s">
        <v>29</v>
      </c>
      <c r="AC77" s="600" t="s">
        <v>29</v>
      </c>
      <c r="AD77" s="600"/>
      <c r="AE77" s="302"/>
      <c r="AF77" s="302"/>
      <c r="AG77" s="302"/>
      <c r="AH77" s="302"/>
      <c r="AI77" s="302"/>
      <c r="AJ77" s="302"/>
      <c r="AK77" s="302"/>
      <c r="AL77" s="602" t="s">
        <v>30</v>
      </c>
      <c r="AM77" s="603"/>
      <c r="AN77" s="604"/>
      <c r="AO77" s="604"/>
      <c r="AP77" s="302"/>
      <c r="AQ77" s="604"/>
      <c r="AR77" s="604"/>
      <c r="AS77" s="604"/>
      <c r="AT77" s="302"/>
      <c r="AU77" s="302"/>
      <c r="AV77" s="302" t="s">
        <v>31</v>
      </c>
      <c r="AW77" s="302"/>
      <c r="AX77" s="302"/>
      <c r="AY77" s="302"/>
      <c r="AZ77" s="302"/>
      <c r="BA77" s="302"/>
      <c r="BB77" s="302"/>
      <c r="BC77" s="302"/>
      <c r="BD77" s="302"/>
      <c r="BE77" s="302"/>
      <c r="BF77" s="302" t="s">
        <v>32</v>
      </c>
      <c r="BG77" s="602"/>
      <c r="BH77" s="596"/>
      <c r="BI77" s="302"/>
      <c r="BJ77" s="302"/>
      <c r="BK77" s="302"/>
      <c r="BL77" s="302"/>
      <c r="BM77" s="302"/>
      <c r="BN77" s="302"/>
      <c r="BO77" s="302"/>
      <c r="BP77" s="302" t="s">
        <v>33</v>
      </c>
      <c r="BQ77" s="302"/>
      <c r="BR77" s="600"/>
      <c r="BS77" s="302"/>
      <c r="BT77" s="302"/>
      <c r="BU77" s="302"/>
      <c r="BV77" s="302"/>
      <c r="BW77" s="605"/>
      <c r="BX77" s="302"/>
      <c r="BY77" s="302"/>
      <c r="BZ77" s="302" t="s">
        <v>34</v>
      </c>
      <c r="CA77" s="302"/>
      <c r="CB77" s="302"/>
      <c r="CC77" s="602"/>
      <c r="CD77" s="596"/>
      <c r="CE77" s="604"/>
      <c r="CF77" s="604"/>
      <c r="CG77" s="606"/>
      <c r="CH77" s="302"/>
      <c r="CI77" s="607"/>
      <c r="CJ77" s="302" t="s">
        <v>35</v>
      </c>
      <c r="CK77" s="607"/>
      <c r="CL77" s="608"/>
      <c r="CM77" s="607"/>
      <c r="CN77" s="302"/>
      <c r="CO77" s="607"/>
      <c r="CP77" s="607"/>
      <c r="CQ77" s="607"/>
      <c r="CR77" s="302"/>
      <c r="CS77" s="607"/>
      <c r="CT77" s="302" t="s">
        <v>36</v>
      </c>
      <c r="CU77" s="607"/>
      <c r="CV77" s="607"/>
      <c r="CW77" s="607"/>
      <c r="CX77" s="609"/>
      <c r="CY77" s="610"/>
      <c r="CZ77" s="611"/>
      <c r="DA77" s="302"/>
      <c r="DB77" s="302"/>
      <c r="DC77" s="302"/>
      <c r="DD77" s="302" t="s">
        <v>37</v>
      </c>
      <c r="DE77" s="600"/>
      <c r="DF77" s="302"/>
      <c r="DG77" s="302"/>
      <c r="DH77" s="302"/>
      <c r="DI77" s="302"/>
      <c r="DJ77" s="302"/>
      <c r="DK77" s="302"/>
      <c r="DL77" s="302"/>
      <c r="DM77" s="604"/>
      <c r="DN77" s="604"/>
      <c r="DO77" s="303"/>
      <c r="DP77" s="568">
        <f>(COUNTA(AE77:BE77)+COUNTA(DF77:DH77)+ COUNTA(BF77:CZ77)+COUNTA(DA77:DD77))*2</f>
        <v>16</v>
      </c>
      <c r="DQ77" s="575">
        <v>22</v>
      </c>
      <c r="DR77" s="317">
        <f t="shared" ref="DR77" si="169">SUM(DP77:DQ77)</f>
        <v>38</v>
      </c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</row>
    <row r="78" spans="1:142" ht="15.75" customHeight="1" x14ac:dyDescent="0.35">
      <c r="A78" s="740" t="s">
        <v>194</v>
      </c>
      <c r="B78" s="311" t="s">
        <v>45</v>
      </c>
      <c r="C78" s="359" t="s">
        <v>46</v>
      </c>
      <c r="D78" s="382" t="s">
        <v>106</v>
      </c>
      <c r="E78" s="360">
        <f t="shared" ref="E78:E83" si="170">+E77</f>
        <v>15</v>
      </c>
      <c r="F78" s="361"/>
      <c r="G78" s="360">
        <v>1</v>
      </c>
      <c r="H78" s="361"/>
      <c r="I78" s="44" t="s">
        <v>40</v>
      </c>
      <c r="J78" s="612"/>
      <c r="K78" s="613"/>
      <c r="L78" s="613"/>
      <c r="M78" s="613"/>
      <c r="N78" s="613"/>
      <c r="O78" s="614"/>
      <c r="P78" s="612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 t="s">
        <v>29</v>
      </c>
      <c r="AB78" s="613" t="s">
        <v>29</v>
      </c>
      <c r="AC78" s="613" t="s">
        <v>29</v>
      </c>
      <c r="AD78" s="613"/>
      <c r="AE78" s="304"/>
      <c r="AF78" s="304"/>
      <c r="AG78" s="304"/>
      <c r="AH78" s="304"/>
      <c r="AI78" s="304"/>
      <c r="AJ78" s="304"/>
      <c r="AK78" s="304"/>
      <c r="AL78" s="615"/>
      <c r="AM78" s="331" t="s">
        <v>30</v>
      </c>
      <c r="AN78" s="304"/>
      <c r="AO78" s="304"/>
      <c r="AP78" s="304"/>
      <c r="AQ78" s="304"/>
      <c r="AR78" s="304"/>
      <c r="AS78" s="304"/>
      <c r="AT78" s="616"/>
      <c r="AU78" s="304"/>
      <c r="AV78" s="304"/>
      <c r="AW78" s="304" t="s">
        <v>47</v>
      </c>
      <c r="AX78" s="304"/>
      <c r="AY78" s="304"/>
      <c r="AZ78" s="304"/>
      <c r="BA78" s="304"/>
      <c r="BB78" s="304"/>
      <c r="BC78" s="304"/>
      <c r="BD78" s="304"/>
      <c r="BE78" s="304"/>
      <c r="BF78" s="304"/>
      <c r="BG78" s="615" t="s">
        <v>31</v>
      </c>
      <c r="BH78" s="331"/>
      <c r="BI78" s="304"/>
      <c r="BJ78" s="304"/>
      <c r="BK78" s="304"/>
      <c r="BL78" s="304"/>
      <c r="BM78" s="304"/>
      <c r="BN78" s="304"/>
      <c r="BO78" s="304"/>
      <c r="BP78" s="304"/>
      <c r="BQ78" s="304" t="s">
        <v>32</v>
      </c>
      <c r="BR78" s="613"/>
      <c r="BS78" s="304"/>
      <c r="BT78" s="304"/>
      <c r="BU78" s="304"/>
      <c r="BV78" s="304"/>
      <c r="BW78" s="617"/>
      <c r="BX78" s="304"/>
      <c r="BY78" s="304"/>
      <c r="BZ78" s="304"/>
      <c r="CA78" s="304" t="s">
        <v>33</v>
      </c>
      <c r="CB78" s="304"/>
      <c r="CC78" s="615"/>
      <c r="CD78" s="331"/>
      <c r="CE78" s="304"/>
      <c r="CF78" s="618"/>
      <c r="CG78" s="619"/>
      <c r="CH78" s="618"/>
      <c r="CI78" s="304"/>
      <c r="CJ78" s="618"/>
      <c r="CK78" s="304" t="s">
        <v>34</v>
      </c>
      <c r="CL78" s="613"/>
      <c r="CM78" s="618"/>
      <c r="CN78" s="304"/>
      <c r="CO78" s="304"/>
      <c r="CP78" s="304"/>
      <c r="CQ78" s="304"/>
      <c r="CR78" s="304"/>
      <c r="CS78" s="304"/>
      <c r="CT78" s="304"/>
      <c r="CU78" s="304" t="s">
        <v>35</v>
      </c>
      <c r="CV78" s="304"/>
      <c r="CW78" s="304"/>
      <c r="CX78" s="616"/>
      <c r="CY78" s="305"/>
      <c r="CZ78" s="620"/>
      <c r="DA78" s="304"/>
      <c r="DB78" s="616"/>
      <c r="DC78" s="304"/>
      <c r="DD78" s="304"/>
      <c r="DE78" s="613"/>
      <c r="DF78" s="304"/>
      <c r="DG78" s="304"/>
      <c r="DH78" s="304" t="s">
        <v>36</v>
      </c>
      <c r="DI78" s="304"/>
      <c r="DJ78" s="304" t="s">
        <v>37</v>
      </c>
      <c r="DK78" s="304"/>
      <c r="DL78" s="304"/>
      <c r="DM78" s="616"/>
      <c r="DN78" s="616"/>
      <c r="DO78" s="305"/>
      <c r="DP78" s="569">
        <f>(COUNTA(AE78:BE78)+COUNTA(DF78:DJ78)+ COUNTA(BF78:CZ78)+COUNTA(DA78:DD78))*2</f>
        <v>18</v>
      </c>
      <c r="DQ78" s="571">
        <v>22</v>
      </c>
      <c r="DR78" s="318">
        <f t="shared" ref="DR78:DR82" si="171">SUM(DP78:DQ78)</f>
        <v>40</v>
      </c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</row>
    <row r="79" spans="1:142" ht="15.75" customHeight="1" x14ac:dyDescent="0.35">
      <c r="A79" s="740" t="s">
        <v>194</v>
      </c>
      <c r="B79" s="311" t="s">
        <v>38</v>
      </c>
      <c r="C79" s="359" t="s">
        <v>39</v>
      </c>
      <c r="D79" s="382" t="s">
        <v>106</v>
      </c>
      <c r="E79" s="360">
        <f t="shared" si="170"/>
        <v>15</v>
      </c>
      <c r="F79" s="361"/>
      <c r="G79" s="360">
        <v>1</v>
      </c>
      <c r="H79" s="361"/>
      <c r="I79" s="44" t="s">
        <v>40</v>
      </c>
      <c r="J79" s="612"/>
      <c r="K79" s="613"/>
      <c r="L79" s="613"/>
      <c r="M79" s="613"/>
      <c r="N79" s="613"/>
      <c r="O79" s="614"/>
      <c r="P79" s="612"/>
      <c r="Q79" s="613"/>
      <c r="R79" s="613"/>
      <c r="S79" s="613"/>
      <c r="T79" s="613"/>
      <c r="U79" s="613"/>
      <c r="V79" s="613"/>
      <c r="W79" s="613"/>
      <c r="X79" s="613"/>
      <c r="Y79" s="613"/>
      <c r="Z79" s="613"/>
      <c r="AA79" s="613" t="s">
        <v>29</v>
      </c>
      <c r="AB79" s="613" t="s">
        <v>29</v>
      </c>
      <c r="AC79" s="613" t="s">
        <v>29</v>
      </c>
      <c r="AD79" s="613"/>
      <c r="AE79" s="304"/>
      <c r="AF79" s="304"/>
      <c r="AG79" s="304" t="s">
        <v>30</v>
      </c>
      <c r="AH79" s="304"/>
      <c r="AI79" s="304"/>
      <c r="AJ79" s="304"/>
      <c r="AK79" s="304"/>
      <c r="AL79" s="615"/>
      <c r="AM79" s="331"/>
      <c r="AN79" s="304"/>
      <c r="AO79" s="304"/>
      <c r="AP79" s="616"/>
      <c r="AQ79" s="304" t="s">
        <v>31</v>
      </c>
      <c r="AR79" s="304"/>
      <c r="AS79" s="304"/>
      <c r="AT79" s="304"/>
      <c r="AU79" s="616"/>
      <c r="AV79" s="304"/>
      <c r="AW79" s="304"/>
      <c r="AX79" s="304"/>
      <c r="AY79" s="616"/>
      <c r="AZ79" s="616"/>
      <c r="BA79" s="304" t="s">
        <v>32</v>
      </c>
      <c r="BB79" s="304"/>
      <c r="BC79" s="304"/>
      <c r="BD79" s="304"/>
      <c r="BE79" s="304"/>
      <c r="BF79" s="304"/>
      <c r="BG79" s="615"/>
      <c r="BH79" s="331"/>
      <c r="BI79" s="304"/>
      <c r="BJ79" s="304"/>
      <c r="BK79" s="304" t="s">
        <v>33</v>
      </c>
      <c r="BL79" s="304"/>
      <c r="BM79" s="304"/>
      <c r="BN79" s="304"/>
      <c r="BO79" s="304"/>
      <c r="BP79" s="304"/>
      <c r="BQ79" s="304"/>
      <c r="BR79" s="613"/>
      <c r="BS79" s="304"/>
      <c r="BT79" s="304"/>
      <c r="BU79" s="304" t="s">
        <v>34</v>
      </c>
      <c r="BV79" s="304"/>
      <c r="BW79" s="617"/>
      <c r="BX79" s="304"/>
      <c r="BY79" s="304"/>
      <c r="BZ79" s="304"/>
      <c r="CA79" s="304"/>
      <c r="CB79" s="304"/>
      <c r="CC79" s="615"/>
      <c r="CD79" s="331"/>
      <c r="CE79" s="304" t="s">
        <v>35</v>
      </c>
      <c r="CF79" s="304"/>
      <c r="CG79" s="613"/>
      <c r="CH79" s="304"/>
      <c r="CI79" s="304"/>
      <c r="CJ79" s="304"/>
      <c r="CK79" s="304"/>
      <c r="CL79" s="613"/>
      <c r="CM79" s="304"/>
      <c r="CN79" s="616"/>
      <c r="CO79" s="304" t="s">
        <v>36</v>
      </c>
      <c r="CP79" s="304"/>
      <c r="CQ79" s="304"/>
      <c r="CR79" s="304"/>
      <c r="CS79" s="304"/>
      <c r="CT79" s="304"/>
      <c r="CU79" s="304"/>
      <c r="CV79" s="304"/>
      <c r="CW79" s="304"/>
      <c r="CX79" s="616"/>
      <c r="CY79" s="305" t="s">
        <v>37</v>
      </c>
      <c r="CZ79" s="331"/>
      <c r="DA79" s="304"/>
      <c r="DB79" s="304"/>
      <c r="DC79" s="616"/>
      <c r="DD79" s="616"/>
      <c r="DE79" s="613"/>
      <c r="DF79" s="304"/>
      <c r="DG79" s="304"/>
      <c r="DH79" s="304"/>
      <c r="DI79" s="304"/>
      <c r="DJ79" s="304"/>
      <c r="DK79" s="304"/>
      <c r="DL79" s="304"/>
      <c r="DM79" s="616"/>
      <c r="DN79" s="616"/>
      <c r="DO79" s="305"/>
      <c r="DP79" s="569">
        <f>(COUNTA(AE79:BE79)+COUNTA(DF79:DH79)+ COUNTA(BF79:CZ79)+COUNTA(DA79:DD79))*2</f>
        <v>16</v>
      </c>
      <c r="DQ79" s="571">
        <v>22</v>
      </c>
      <c r="DR79" s="318">
        <f t="shared" si="171"/>
        <v>38</v>
      </c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</row>
    <row r="80" spans="1:142" ht="15.75" customHeight="1" x14ac:dyDescent="0.35">
      <c r="A80" s="740" t="s">
        <v>194</v>
      </c>
      <c r="B80" s="363" t="s">
        <v>25</v>
      </c>
      <c r="C80" s="364" t="s">
        <v>26</v>
      </c>
      <c r="D80" s="382" t="s">
        <v>106</v>
      </c>
      <c r="E80" s="360">
        <f t="shared" si="170"/>
        <v>15</v>
      </c>
      <c r="F80" s="361"/>
      <c r="G80" s="360">
        <v>1</v>
      </c>
      <c r="H80" s="361"/>
      <c r="I80" s="44" t="s">
        <v>28</v>
      </c>
      <c r="J80" s="612"/>
      <c r="K80" s="613"/>
      <c r="L80" s="613"/>
      <c r="M80" s="613"/>
      <c r="N80" s="613"/>
      <c r="O80" s="614"/>
      <c r="P80" s="612"/>
      <c r="Q80" s="613"/>
      <c r="R80" s="613"/>
      <c r="S80" s="613"/>
      <c r="T80" s="613"/>
      <c r="U80" s="613"/>
      <c r="V80" s="613"/>
      <c r="W80" s="613"/>
      <c r="X80" s="613"/>
      <c r="Y80" s="613"/>
      <c r="Z80" s="613"/>
      <c r="AA80" s="613" t="s">
        <v>29</v>
      </c>
      <c r="AB80" s="613" t="s">
        <v>29</v>
      </c>
      <c r="AC80" s="613" t="s">
        <v>29</v>
      </c>
      <c r="AD80" s="613"/>
      <c r="AE80" s="304"/>
      <c r="AF80" s="304"/>
      <c r="AG80" s="616"/>
      <c r="AH80" s="616"/>
      <c r="AI80" s="616"/>
      <c r="AJ80" s="304"/>
      <c r="AK80" s="304" t="s">
        <v>30</v>
      </c>
      <c r="AL80" s="615"/>
      <c r="AM80" s="331"/>
      <c r="AN80" s="304"/>
      <c r="AO80" s="304"/>
      <c r="AP80" s="616"/>
      <c r="AQ80" s="616"/>
      <c r="AR80" s="616"/>
      <c r="AS80" s="616"/>
      <c r="AT80" s="304"/>
      <c r="AU80" s="304" t="s">
        <v>31</v>
      </c>
      <c r="AV80" s="304"/>
      <c r="AW80" s="304"/>
      <c r="AX80" s="304"/>
      <c r="AY80" s="304"/>
      <c r="AZ80" s="304"/>
      <c r="BA80" s="304"/>
      <c r="BB80" s="304"/>
      <c r="BC80" s="304"/>
      <c r="BD80" s="304"/>
      <c r="BE80" s="304" t="s">
        <v>32</v>
      </c>
      <c r="BF80" s="304"/>
      <c r="BG80" s="615"/>
      <c r="BH80" s="331"/>
      <c r="BI80" s="304"/>
      <c r="BJ80" s="304"/>
      <c r="BK80" s="304"/>
      <c r="BL80" s="304"/>
      <c r="BM80" s="304"/>
      <c r="BN80" s="304"/>
      <c r="BO80" s="304" t="s">
        <v>33</v>
      </c>
      <c r="BP80" s="304"/>
      <c r="BQ80" s="304"/>
      <c r="BR80" s="613"/>
      <c r="BS80" s="304"/>
      <c r="BT80" s="304"/>
      <c r="BU80" s="304"/>
      <c r="BV80" s="304"/>
      <c r="BW80" s="617"/>
      <c r="BX80" s="304"/>
      <c r="BY80" s="304" t="s">
        <v>34</v>
      </c>
      <c r="BZ80" s="616"/>
      <c r="CA80" s="616"/>
      <c r="CB80" s="616"/>
      <c r="CC80" s="615"/>
      <c r="CD80" s="620"/>
      <c r="CE80" s="616"/>
      <c r="CF80" s="616"/>
      <c r="CG80" s="621"/>
      <c r="CH80" s="616"/>
      <c r="CI80" s="304" t="s">
        <v>35</v>
      </c>
      <c r="CJ80" s="618"/>
      <c r="CK80" s="618"/>
      <c r="CL80" s="619"/>
      <c r="CM80" s="304"/>
      <c r="CN80" s="618"/>
      <c r="CO80" s="618"/>
      <c r="CP80" s="618"/>
      <c r="CQ80" s="618"/>
      <c r="CR80" s="618"/>
      <c r="CS80" s="304" t="s">
        <v>36</v>
      </c>
      <c r="CT80" s="304"/>
      <c r="CU80" s="304"/>
      <c r="CV80" s="304"/>
      <c r="CW80" s="304"/>
      <c r="CX80" s="616"/>
      <c r="CY80" s="622"/>
      <c r="CZ80" s="620"/>
      <c r="DA80" s="304"/>
      <c r="DB80" s="616"/>
      <c r="DC80" s="304" t="s">
        <v>37</v>
      </c>
      <c r="DD80" s="616"/>
      <c r="DE80" s="613"/>
      <c r="DF80" s="304"/>
      <c r="DG80" s="304"/>
      <c r="DH80" s="304"/>
      <c r="DI80" s="304"/>
      <c r="DJ80" s="304"/>
      <c r="DK80" s="304"/>
      <c r="DL80" s="304"/>
      <c r="DM80" s="616"/>
      <c r="DN80" s="616"/>
      <c r="DO80" s="305"/>
      <c r="DP80" s="569">
        <f>(COUNTA(AE80:BE80)+COUNTA(DF80:DH80)+ COUNTA(BF80:CZ80)+COUNTA(DA80:DD80))*3</f>
        <v>24</v>
      </c>
      <c r="DQ80" s="571">
        <v>24</v>
      </c>
      <c r="DR80" s="318">
        <f t="shared" si="171"/>
        <v>48</v>
      </c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</row>
    <row r="81" spans="1:142" ht="15.75" customHeight="1" x14ac:dyDescent="0.35">
      <c r="A81" s="740" t="s">
        <v>194</v>
      </c>
      <c r="B81" s="311" t="s">
        <v>41</v>
      </c>
      <c r="C81" s="359" t="s">
        <v>42</v>
      </c>
      <c r="D81" s="382" t="s">
        <v>106</v>
      </c>
      <c r="E81" s="360">
        <f t="shared" si="170"/>
        <v>15</v>
      </c>
      <c r="F81" s="361"/>
      <c r="G81" s="360">
        <v>1</v>
      </c>
      <c r="H81" s="361"/>
      <c r="I81" s="54" t="s">
        <v>28</v>
      </c>
      <c r="J81" s="612"/>
      <c r="K81" s="613"/>
      <c r="L81" s="613"/>
      <c r="M81" s="613"/>
      <c r="N81" s="613"/>
      <c r="O81" s="614"/>
      <c r="P81" s="612"/>
      <c r="Q81" s="613"/>
      <c r="R81" s="613"/>
      <c r="S81" s="613"/>
      <c r="T81" s="613"/>
      <c r="U81" s="613"/>
      <c r="V81" s="613"/>
      <c r="W81" s="613"/>
      <c r="X81" s="613"/>
      <c r="Y81" s="613"/>
      <c r="Z81" s="613"/>
      <c r="AA81" s="613" t="s">
        <v>29</v>
      </c>
      <c r="AB81" s="613" t="s">
        <v>29</v>
      </c>
      <c r="AC81" s="613" t="s">
        <v>29</v>
      </c>
      <c r="AD81" s="613"/>
      <c r="AE81" s="304"/>
      <c r="AF81" s="304" t="s">
        <v>30</v>
      </c>
      <c r="AG81" s="623"/>
      <c r="AH81" s="616"/>
      <c r="AI81" s="616"/>
      <c r="AJ81" s="304"/>
      <c r="AK81" s="304"/>
      <c r="AL81" s="615"/>
      <c r="AM81" s="331"/>
      <c r="AN81" s="304"/>
      <c r="AO81" s="304"/>
      <c r="AP81" s="304" t="s">
        <v>31</v>
      </c>
      <c r="AQ81" s="304"/>
      <c r="AR81" s="304"/>
      <c r="AS81" s="304"/>
      <c r="AT81" s="304"/>
      <c r="AU81" s="304"/>
      <c r="AV81" s="304"/>
      <c r="AW81" s="304"/>
      <c r="AX81" s="304"/>
      <c r="AY81" s="304"/>
      <c r="AZ81" s="304" t="s">
        <v>32</v>
      </c>
      <c r="BA81" s="304"/>
      <c r="BB81" s="304"/>
      <c r="BC81" s="304"/>
      <c r="BD81" s="304"/>
      <c r="BE81" s="304"/>
      <c r="BF81" s="304"/>
      <c r="BG81" s="615"/>
      <c r="BH81" s="331"/>
      <c r="BI81" s="304"/>
      <c r="BJ81" s="304" t="s">
        <v>33</v>
      </c>
      <c r="BK81" s="304"/>
      <c r="BL81" s="304"/>
      <c r="BM81" s="304"/>
      <c r="BN81" s="304"/>
      <c r="BO81" s="304"/>
      <c r="BP81" s="304"/>
      <c r="BQ81" s="304"/>
      <c r="BR81" s="613"/>
      <c r="BS81" s="304"/>
      <c r="BT81" s="304" t="s">
        <v>34</v>
      </c>
      <c r="BU81" s="304"/>
      <c r="BV81" s="304"/>
      <c r="BW81" s="617"/>
      <c r="BX81" s="304"/>
      <c r="BY81" s="304"/>
      <c r="BZ81" s="304"/>
      <c r="CA81" s="304"/>
      <c r="CB81" s="304"/>
      <c r="CC81" s="615"/>
      <c r="CD81" s="331" t="s">
        <v>35</v>
      </c>
      <c r="CE81" s="616"/>
      <c r="CF81" s="616"/>
      <c r="CG81" s="621"/>
      <c r="CH81" s="304"/>
      <c r="CI81" s="304"/>
      <c r="CJ81" s="304"/>
      <c r="CK81" s="618"/>
      <c r="CL81" s="619"/>
      <c r="CM81" s="618"/>
      <c r="CN81" s="304" t="s">
        <v>36</v>
      </c>
      <c r="CO81" s="618"/>
      <c r="CP81" s="618"/>
      <c r="CQ81" s="618"/>
      <c r="CR81" s="618"/>
      <c r="CS81" s="618"/>
      <c r="CT81" s="304"/>
      <c r="CU81" s="618"/>
      <c r="CV81" s="618"/>
      <c r="CW81" s="618"/>
      <c r="CX81" s="304" t="s">
        <v>37</v>
      </c>
      <c r="CY81" s="624"/>
      <c r="CZ81" s="625"/>
      <c r="DA81" s="304"/>
      <c r="DB81" s="616"/>
      <c r="DC81" s="618"/>
      <c r="DD81" s="618"/>
      <c r="DE81" s="613"/>
      <c r="DF81" s="304"/>
      <c r="DG81" s="304"/>
      <c r="DH81" s="304"/>
      <c r="DI81" s="304"/>
      <c r="DJ81" s="304"/>
      <c r="DK81" s="304"/>
      <c r="DL81" s="304"/>
      <c r="DM81" s="304"/>
      <c r="DN81" s="616"/>
      <c r="DO81" s="305"/>
      <c r="DP81" s="569">
        <f>(COUNTA(AE81:BE81)+COUNTA(DF81:DH81)+ COUNTA(BF81:CZ81)+COUNTA(DA81:DD81))*3</f>
        <v>24</v>
      </c>
      <c r="DQ81" s="571">
        <v>24</v>
      </c>
      <c r="DR81" s="318">
        <f t="shared" si="171"/>
        <v>48</v>
      </c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</row>
    <row r="82" spans="1:142" ht="15.75" customHeight="1" x14ac:dyDescent="0.35">
      <c r="A82" s="740" t="s">
        <v>194</v>
      </c>
      <c r="B82" s="311" t="s">
        <v>48</v>
      </c>
      <c r="C82" s="359" t="s">
        <v>49</v>
      </c>
      <c r="D82" s="382" t="s">
        <v>106</v>
      </c>
      <c r="E82" s="360">
        <f t="shared" si="170"/>
        <v>15</v>
      </c>
      <c r="F82" s="361"/>
      <c r="G82" s="360">
        <v>1</v>
      </c>
      <c r="H82" s="361"/>
      <c r="I82" s="67" t="s">
        <v>28</v>
      </c>
      <c r="J82" s="612"/>
      <c r="K82" s="613"/>
      <c r="L82" s="613"/>
      <c r="M82" s="613"/>
      <c r="N82" s="613"/>
      <c r="O82" s="614"/>
      <c r="P82" s="612"/>
      <c r="Q82" s="613"/>
      <c r="R82" s="613"/>
      <c r="S82" s="613"/>
      <c r="T82" s="613"/>
      <c r="U82" s="613"/>
      <c r="V82" s="613"/>
      <c r="W82" s="613"/>
      <c r="X82" s="613"/>
      <c r="Y82" s="613"/>
      <c r="Z82" s="613"/>
      <c r="AA82" s="613" t="s">
        <v>29</v>
      </c>
      <c r="AB82" s="613" t="s">
        <v>29</v>
      </c>
      <c r="AC82" s="613" t="s">
        <v>29</v>
      </c>
      <c r="AD82" s="613"/>
      <c r="AE82" s="304"/>
      <c r="AF82" s="304"/>
      <c r="AG82" s="304"/>
      <c r="AH82" s="304" t="s">
        <v>30</v>
      </c>
      <c r="AI82" s="304"/>
      <c r="AJ82" s="304"/>
      <c r="AK82" s="304"/>
      <c r="AL82" s="615"/>
      <c r="AM82" s="331"/>
      <c r="AN82" s="304"/>
      <c r="AO82" s="304"/>
      <c r="AP82" s="616"/>
      <c r="AQ82" s="616"/>
      <c r="AR82" s="304" t="s">
        <v>31</v>
      </c>
      <c r="AS82" s="616"/>
      <c r="AT82" s="304"/>
      <c r="AU82" s="304"/>
      <c r="AV82" s="616"/>
      <c r="AW82" s="304"/>
      <c r="AX82" s="304"/>
      <c r="AY82" s="304"/>
      <c r="AZ82" s="616"/>
      <c r="BA82" s="616"/>
      <c r="BB82" s="304" t="s">
        <v>32</v>
      </c>
      <c r="BC82" s="616"/>
      <c r="BD82" s="304"/>
      <c r="BE82" s="304"/>
      <c r="BF82" s="304"/>
      <c r="BG82" s="615"/>
      <c r="BH82" s="331"/>
      <c r="BI82" s="304"/>
      <c r="BJ82" s="304"/>
      <c r="BK82" s="304"/>
      <c r="BL82" s="304" t="s">
        <v>33</v>
      </c>
      <c r="BM82" s="304"/>
      <c r="BN82" s="304"/>
      <c r="BO82" s="304"/>
      <c r="BP82" s="304"/>
      <c r="BQ82" s="304"/>
      <c r="BR82" s="613"/>
      <c r="BS82" s="304"/>
      <c r="BT82" s="304"/>
      <c r="BU82" s="304"/>
      <c r="BV82" s="304" t="s">
        <v>34</v>
      </c>
      <c r="BW82" s="617"/>
      <c r="BX82" s="304"/>
      <c r="BY82" s="304"/>
      <c r="BZ82" s="304"/>
      <c r="CA82" s="304"/>
      <c r="CB82" s="304"/>
      <c r="CC82" s="615"/>
      <c r="CD82" s="331"/>
      <c r="CE82" s="304"/>
      <c r="CF82" s="304" t="s">
        <v>35</v>
      </c>
      <c r="CG82" s="613"/>
      <c r="CH82" s="304"/>
      <c r="CI82" s="304"/>
      <c r="CJ82" s="304"/>
      <c r="CK82" s="304"/>
      <c r="CL82" s="613"/>
      <c r="CM82" s="304"/>
      <c r="CN82" s="616"/>
      <c r="CO82" s="616"/>
      <c r="CP82" s="304" t="s">
        <v>36</v>
      </c>
      <c r="CQ82" s="616"/>
      <c r="CR82" s="616"/>
      <c r="CS82" s="304"/>
      <c r="CT82" s="616"/>
      <c r="CU82" s="304"/>
      <c r="CV82" s="304"/>
      <c r="CW82" s="304"/>
      <c r="CX82" s="618"/>
      <c r="CY82" s="624"/>
      <c r="CZ82" s="331" t="s">
        <v>37</v>
      </c>
      <c r="DA82" s="304"/>
      <c r="DB82" s="616"/>
      <c r="DC82" s="618"/>
      <c r="DD82" s="618"/>
      <c r="DE82" s="613"/>
      <c r="DF82" s="304"/>
      <c r="DG82" s="304"/>
      <c r="DH82" s="304"/>
      <c r="DI82" s="304"/>
      <c r="DJ82" s="304"/>
      <c r="DK82" s="304"/>
      <c r="DL82" s="304"/>
      <c r="DM82" s="616"/>
      <c r="DN82" s="616"/>
      <c r="DO82" s="305"/>
      <c r="DP82" s="569">
        <f>(COUNTA(AE82:BE82)+COUNTA(DF82:DH82)+ COUNTA(BF82:CZ82)+COUNTA(DA82:DD82))*3</f>
        <v>24</v>
      </c>
      <c r="DQ82" s="571">
        <v>24</v>
      </c>
      <c r="DR82" s="318">
        <f t="shared" si="171"/>
        <v>48</v>
      </c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</row>
    <row r="83" spans="1:142" ht="16.5" customHeight="1" thickBot="1" x14ac:dyDescent="0.4">
      <c r="A83" s="742" t="s">
        <v>194</v>
      </c>
      <c r="B83" s="312" t="s">
        <v>13</v>
      </c>
      <c r="C83" s="377" t="s">
        <v>50</v>
      </c>
      <c r="D83" s="463" t="s">
        <v>106</v>
      </c>
      <c r="E83" s="372">
        <f t="shared" si="170"/>
        <v>15</v>
      </c>
      <c r="F83" s="361"/>
      <c r="G83" s="372">
        <v>1</v>
      </c>
      <c r="H83" s="361"/>
      <c r="I83" s="70" t="s">
        <v>28</v>
      </c>
      <c r="J83" s="626"/>
      <c r="K83" s="627"/>
      <c r="L83" s="627"/>
      <c r="M83" s="627"/>
      <c r="N83" s="627"/>
      <c r="O83" s="628"/>
      <c r="P83" s="626"/>
      <c r="Q83" s="627"/>
      <c r="R83" s="627"/>
      <c r="S83" s="627"/>
      <c r="T83" s="627"/>
      <c r="U83" s="627"/>
      <c r="V83" s="627"/>
      <c r="W83" s="627"/>
      <c r="X83" s="627"/>
      <c r="Y83" s="627"/>
      <c r="Z83" s="627"/>
      <c r="AA83" s="627" t="s">
        <v>29</v>
      </c>
      <c r="AB83" s="627" t="s">
        <v>29</v>
      </c>
      <c r="AC83" s="627" t="s">
        <v>29</v>
      </c>
      <c r="AD83" s="627"/>
      <c r="AE83" s="307"/>
      <c r="AF83" s="307"/>
      <c r="AG83" s="307"/>
      <c r="AH83" s="307"/>
      <c r="AI83" s="307"/>
      <c r="AJ83" s="307"/>
      <c r="AK83" s="307"/>
      <c r="AL83" s="629"/>
      <c r="AM83" s="630"/>
      <c r="AN83" s="307"/>
      <c r="AO83" s="307"/>
      <c r="AP83" s="631"/>
      <c r="AQ83" s="631"/>
      <c r="AR83" s="631"/>
      <c r="AS83" s="631"/>
      <c r="AT83" s="307"/>
      <c r="AU83" s="307"/>
      <c r="AV83" s="631"/>
      <c r="AW83" s="631"/>
      <c r="AX83" s="631"/>
      <c r="AY83" s="307"/>
      <c r="AZ83" s="631"/>
      <c r="BA83" s="631"/>
      <c r="BB83" s="631"/>
      <c r="BC83" s="631"/>
      <c r="BD83" s="307" t="s">
        <v>51</v>
      </c>
      <c r="BE83" s="307"/>
      <c r="BF83" s="307"/>
      <c r="BG83" s="629"/>
      <c r="BH83" s="630"/>
      <c r="BI83" s="307"/>
      <c r="BJ83" s="307"/>
      <c r="BK83" s="307"/>
      <c r="BL83" s="307"/>
      <c r="BM83" s="307"/>
      <c r="BN83" s="307"/>
      <c r="BO83" s="307"/>
      <c r="BP83" s="307"/>
      <c r="BQ83" s="307"/>
      <c r="BR83" s="627"/>
      <c r="BS83" s="307"/>
      <c r="BT83" s="307"/>
      <c r="BU83" s="307"/>
      <c r="BV83" s="307"/>
      <c r="BW83" s="632"/>
      <c r="BX83" s="307" t="s">
        <v>51</v>
      </c>
      <c r="BY83" s="307"/>
      <c r="BZ83" s="307"/>
      <c r="CA83" s="307"/>
      <c r="CB83" s="307"/>
      <c r="CC83" s="629"/>
      <c r="CD83" s="630"/>
      <c r="CE83" s="307"/>
      <c r="CF83" s="307"/>
      <c r="CG83" s="627"/>
      <c r="CH83" s="307" t="s">
        <v>51</v>
      </c>
      <c r="CI83" s="307"/>
      <c r="CJ83" s="307"/>
      <c r="CK83" s="307"/>
      <c r="CL83" s="627"/>
      <c r="CM83" s="307"/>
      <c r="CN83" s="631"/>
      <c r="CO83" s="631"/>
      <c r="CP83" s="631"/>
      <c r="CQ83" s="631"/>
      <c r="CR83" s="307" t="s">
        <v>51</v>
      </c>
      <c r="CS83" s="307"/>
      <c r="CT83" s="631"/>
      <c r="CU83" s="631"/>
      <c r="CV83" s="631"/>
      <c r="CW83" s="307"/>
      <c r="CX83" s="633"/>
      <c r="CY83" s="634"/>
      <c r="CZ83" s="635"/>
      <c r="DA83" s="307"/>
      <c r="DB83" s="307" t="s">
        <v>51</v>
      </c>
      <c r="DC83" s="633"/>
      <c r="DD83" s="633"/>
      <c r="DE83" s="627"/>
      <c r="DF83" s="306"/>
      <c r="DG83" s="307"/>
      <c r="DH83" s="307"/>
      <c r="DI83" s="307"/>
      <c r="DJ83" s="307"/>
      <c r="DK83" s="307"/>
      <c r="DL83" s="307"/>
      <c r="DM83" s="631"/>
      <c r="DN83" s="631"/>
      <c r="DO83" s="308"/>
      <c r="DP83" s="570"/>
      <c r="DQ83" s="450"/>
      <c r="DR83" s="464"/>
      <c r="DS83" s="1">
        <f>SUM(DR77:DR83)</f>
        <v>260</v>
      </c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</row>
    <row r="84" spans="1:142" s="446" customFormat="1" ht="16.5" customHeight="1" x14ac:dyDescent="0.35">
      <c r="A84" s="719" t="s">
        <v>195</v>
      </c>
      <c r="B84" s="416" t="s">
        <v>58</v>
      </c>
      <c r="C84" s="738" t="s">
        <v>59</v>
      </c>
      <c r="D84" s="589" t="s">
        <v>106</v>
      </c>
      <c r="E84" s="422">
        <v>12</v>
      </c>
      <c r="F84" s="316"/>
      <c r="G84" s="427">
        <v>2</v>
      </c>
      <c r="H84" s="316"/>
      <c r="I84" s="328" t="s">
        <v>40</v>
      </c>
      <c r="J84" s="599"/>
      <c r="K84" s="600"/>
      <c r="L84" s="600"/>
      <c r="M84" s="600"/>
      <c r="N84" s="600"/>
      <c r="O84" s="601"/>
      <c r="P84" s="596"/>
      <c r="Q84" s="302"/>
      <c r="R84" s="302" t="s">
        <v>30</v>
      </c>
      <c r="S84" s="302"/>
      <c r="T84" s="600"/>
      <c r="U84" s="302"/>
      <c r="V84" s="302"/>
      <c r="W84" s="302"/>
      <c r="X84" s="302"/>
      <c r="Y84" s="302"/>
      <c r="Z84" s="302"/>
      <c r="AA84" s="302"/>
      <c r="AB84" s="302" t="s">
        <v>31</v>
      </c>
      <c r="AC84" s="302"/>
      <c r="AD84" s="600"/>
      <c r="AE84" s="302"/>
      <c r="AF84" s="302"/>
      <c r="AG84" s="302"/>
      <c r="AH84" s="302"/>
      <c r="AI84" s="302"/>
      <c r="AJ84" s="302"/>
      <c r="AK84" s="302"/>
      <c r="AL84" s="602" t="s">
        <v>32</v>
      </c>
      <c r="AM84" s="603"/>
      <c r="AN84" s="604"/>
      <c r="AO84" s="604"/>
      <c r="AP84" s="302"/>
      <c r="AQ84" s="604"/>
      <c r="AR84" s="604"/>
      <c r="AS84" s="604"/>
      <c r="AT84" s="302"/>
      <c r="AU84" s="302"/>
      <c r="AV84" s="302" t="s">
        <v>33</v>
      </c>
      <c r="AW84" s="302"/>
      <c r="AX84" s="302"/>
      <c r="AY84" s="302"/>
      <c r="AZ84" s="302"/>
      <c r="BA84" s="302"/>
      <c r="BB84" s="302"/>
      <c r="BC84" s="302"/>
      <c r="BD84" s="302"/>
      <c r="BE84" s="302"/>
      <c r="BF84" s="302" t="s">
        <v>34</v>
      </c>
      <c r="BG84" s="602"/>
      <c r="BH84" s="596"/>
      <c r="BI84" s="302"/>
      <c r="BJ84" s="302"/>
      <c r="BK84" s="302"/>
      <c r="BL84" s="302"/>
      <c r="BM84" s="302"/>
      <c r="BN84" s="302"/>
      <c r="BO84" s="302"/>
      <c r="BP84" s="302" t="s">
        <v>35</v>
      </c>
      <c r="BQ84" s="302"/>
      <c r="BR84" s="600"/>
      <c r="BS84" s="302"/>
      <c r="BT84" s="302"/>
      <c r="BU84" s="302"/>
      <c r="BV84" s="302"/>
      <c r="BW84" s="605"/>
      <c r="BX84" s="302"/>
      <c r="BY84" s="302"/>
      <c r="BZ84" s="302" t="s">
        <v>36</v>
      </c>
      <c r="CA84" s="302"/>
      <c r="CB84" s="302"/>
      <c r="CC84" s="602"/>
      <c r="CD84" s="596"/>
      <c r="CE84" s="604"/>
      <c r="CF84" s="604"/>
      <c r="CG84" s="606"/>
      <c r="CH84" s="302"/>
      <c r="CI84" s="607"/>
      <c r="CJ84" s="302" t="s">
        <v>37</v>
      </c>
      <c r="CK84" s="607"/>
      <c r="CL84" s="608"/>
      <c r="CM84" s="607"/>
      <c r="CN84" s="302"/>
      <c r="CO84" s="607"/>
      <c r="CP84" s="607"/>
      <c r="CQ84" s="607"/>
      <c r="CR84" s="302"/>
      <c r="CS84" s="607"/>
      <c r="CT84" s="302"/>
      <c r="CU84" s="607"/>
      <c r="CV84" s="607"/>
      <c r="CW84" s="607"/>
      <c r="CX84" s="609"/>
      <c r="CY84" s="610"/>
      <c r="CZ84" s="611"/>
      <c r="DA84" s="302"/>
      <c r="DB84" s="302"/>
      <c r="DC84" s="302"/>
      <c r="DD84" s="302"/>
      <c r="DE84" s="600"/>
      <c r="DF84" s="302"/>
      <c r="DG84" s="302"/>
      <c r="DH84" s="302"/>
      <c r="DI84" s="302"/>
      <c r="DJ84" s="302"/>
      <c r="DK84" s="302"/>
      <c r="DL84" s="302"/>
      <c r="DM84" s="604"/>
      <c r="DN84" s="604"/>
      <c r="DO84" s="303"/>
      <c r="DP84" s="309">
        <f>(COUNTA(P84:BE84)+COUNTA(DF84:DH84)+ COUNTA(BF84:CZ84)+COUNTA(DD84))*3</f>
        <v>24</v>
      </c>
      <c r="DQ84" s="316">
        <v>24</v>
      </c>
      <c r="DR84" s="317">
        <f>SUM(DP84:DQ84)</f>
        <v>48</v>
      </c>
      <c r="DS84" s="1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</row>
    <row r="85" spans="1:142" s="446" customFormat="1" ht="16.5" customHeight="1" x14ac:dyDescent="0.35">
      <c r="A85" s="720" t="s">
        <v>195</v>
      </c>
      <c r="B85" s="358" t="s">
        <v>60</v>
      </c>
      <c r="C85" s="351" t="s">
        <v>61</v>
      </c>
      <c r="D85" s="590" t="s">
        <v>106</v>
      </c>
      <c r="E85" s="382">
        <f t="shared" ref="E85:E90" si="172">+E84</f>
        <v>12</v>
      </c>
      <c r="F85" s="45"/>
      <c r="G85" s="67">
        <v>2</v>
      </c>
      <c r="H85" s="45"/>
      <c r="I85" s="44" t="s">
        <v>28</v>
      </c>
      <c r="J85" s="612"/>
      <c r="K85" s="613"/>
      <c r="L85" s="613"/>
      <c r="M85" s="613"/>
      <c r="N85" s="613"/>
      <c r="O85" s="614"/>
      <c r="P85" s="331"/>
      <c r="Q85" s="304"/>
      <c r="R85" s="304"/>
      <c r="S85" s="304"/>
      <c r="T85" s="613"/>
      <c r="U85" s="304"/>
      <c r="V85" s="304" t="s">
        <v>30</v>
      </c>
      <c r="W85" s="304"/>
      <c r="X85" s="304"/>
      <c r="Y85" s="304"/>
      <c r="Z85" s="304"/>
      <c r="AA85" s="304"/>
      <c r="AB85" s="304"/>
      <c r="AC85" s="304"/>
      <c r="AD85" s="613"/>
      <c r="AE85" s="304"/>
      <c r="AF85" s="304" t="s">
        <v>31</v>
      </c>
      <c r="AG85" s="304"/>
      <c r="AH85" s="304"/>
      <c r="AI85" s="304"/>
      <c r="AJ85" s="304"/>
      <c r="AK85" s="304"/>
      <c r="AL85" s="615"/>
      <c r="AM85" s="331"/>
      <c r="AN85" s="304"/>
      <c r="AO85" s="304"/>
      <c r="AP85" s="304" t="s">
        <v>32</v>
      </c>
      <c r="AQ85" s="304"/>
      <c r="AR85" s="304"/>
      <c r="AS85" s="304"/>
      <c r="AT85" s="616"/>
      <c r="AU85" s="304"/>
      <c r="AV85" s="304"/>
      <c r="AW85" s="304"/>
      <c r="AX85" s="304"/>
      <c r="AY85" s="304"/>
      <c r="AZ85" s="304" t="s">
        <v>33</v>
      </c>
      <c r="BA85" s="304"/>
      <c r="BB85" s="304"/>
      <c r="BC85" s="304"/>
      <c r="BD85" s="304"/>
      <c r="BE85" s="304"/>
      <c r="BF85" s="304"/>
      <c r="BG85" s="615"/>
      <c r="BH85" s="331"/>
      <c r="BI85" s="304"/>
      <c r="BJ85" s="304" t="s">
        <v>34</v>
      </c>
      <c r="BK85" s="304"/>
      <c r="BL85" s="304"/>
      <c r="BM85" s="304"/>
      <c r="BN85" s="304"/>
      <c r="BO85" s="304"/>
      <c r="BP85" s="304"/>
      <c r="BQ85" s="304"/>
      <c r="BR85" s="613"/>
      <c r="BS85" s="304"/>
      <c r="BT85" s="304" t="s">
        <v>35</v>
      </c>
      <c r="BU85" s="304"/>
      <c r="BV85" s="304"/>
      <c r="BW85" s="617"/>
      <c r="BX85" s="304"/>
      <c r="BY85" s="304"/>
      <c r="BZ85" s="304"/>
      <c r="CA85" s="304"/>
      <c r="CB85" s="304"/>
      <c r="CC85" s="615"/>
      <c r="CD85" s="331" t="s">
        <v>36</v>
      </c>
      <c r="CE85" s="304"/>
      <c r="CF85" s="618"/>
      <c r="CG85" s="619"/>
      <c r="CH85" s="618"/>
      <c r="CI85" s="304"/>
      <c r="CJ85" s="618"/>
      <c r="CK85" s="304"/>
      <c r="CL85" s="613"/>
      <c r="CM85" s="618"/>
      <c r="CN85" s="304" t="s">
        <v>37</v>
      </c>
      <c r="CO85" s="304"/>
      <c r="CP85" s="304"/>
      <c r="CQ85" s="304"/>
      <c r="CR85" s="304"/>
      <c r="CS85" s="304"/>
      <c r="CT85" s="304"/>
      <c r="CU85" s="304"/>
      <c r="CV85" s="304"/>
      <c r="CW85" s="304"/>
      <c r="CX85" s="616"/>
      <c r="CY85" s="305"/>
      <c r="CZ85" s="620"/>
      <c r="DA85" s="304"/>
      <c r="DB85" s="616"/>
      <c r="DC85" s="304"/>
      <c r="DD85" s="304"/>
      <c r="DE85" s="613"/>
      <c r="DF85" s="304"/>
      <c r="DG85" s="304"/>
      <c r="DH85" s="304"/>
      <c r="DI85" s="304"/>
      <c r="DJ85" s="304"/>
      <c r="DK85" s="304"/>
      <c r="DL85" s="304"/>
      <c r="DM85" s="616"/>
      <c r="DN85" s="616"/>
      <c r="DO85" s="305"/>
      <c r="DP85" s="309">
        <f>(COUNTA(P85:BE85)+COUNTA(DF85:DH85)+ COUNTA(BF85:CZ85)+COUNTA(DD85))*2</f>
        <v>16</v>
      </c>
      <c r="DQ85" s="40">
        <v>22</v>
      </c>
      <c r="DR85" s="318">
        <f t="shared" ref="DR85:DR90" si="173">SUM(DP85:DQ85)</f>
        <v>38</v>
      </c>
      <c r="DS85" s="1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</row>
    <row r="86" spans="1:142" s="446" customFormat="1" ht="16.5" customHeight="1" x14ac:dyDescent="0.35">
      <c r="A86" s="720" t="s">
        <v>195</v>
      </c>
      <c r="B86" s="358" t="s">
        <v>62</v>
      </c>
      <c r="C86" s="415" t="s">
        <v>63</v>
      </c>
      <c r="D86" s="590" t="s">
        <v>106</v>
      </c>
      <c r="E86" s="382">
        <f t="shared" si="172"/>
        <v>12</v>
      </c>
      <c r="F86" s="45"/>
      <c r="G86" s="67">
        <v>2</v>
      </c>
      <c r="H86" s="45"/>
      <c r="I86" s="44" t="s">
        <v>28</v>
      </c>
      <c r="J86" s="612"/>
      <c r="K86" s="613"/>
      <c r="L86" s="613"/>
      <c r="M86" s="613"/>
      <c r="N86" s="613"/>
      <c r="O86" s="614"/>
      <c r="P86" s="331"/>
      <c r="Q86" s="304"/>
      <c r="R86" s="304"/>
      <c r="S86" s="304"/>
      <c r="T86" s="613"/>
      <c r="U86" s="304"/>
      <c r="V86" s="304"/>
      <c r="W86" s="304"/>
      <c r="X86" s="304" t="s">
        <v>30</v>
      </c>
      <c r="Y86" s="304"/>
      <c r="Z86" s="304"/>
      <c r="AA86" s="304"/>
      <c r="AB86" s="304"/>
      <c r="AC86" s="304"/>
      <c r="AD86" s="613"/>
      <c r="AE86" s="304"/>
      <c r="AF86" s="304"/>
      <c r="AG86" s="304"/>
      <c r="AH86" s="304" t="s">
        <v>31</v>
      </c>
      <c r="AI86" s="304"/>
      <c r="AJ86" s="304"/>
      <c r="AK86" s="304"/>
      <c r="AL86" s="615"/>
      <c r="AM86" s="331"/>
      <c r="AN86" s="304"/>
      <c r="AO86" s="304"/>
      <c r="AP86" s="616"/>
      <c r="AQ86" s="304"/>
      <c r="AR86" s="304" t="s">
        <v>32</v>
      </c>
      <c r="AS86" s="304"/>
      <c r="AT86" s="304"/>
      <c r="AU86" s="616"/>
      <c r="AV86" s="304"/>
      <c r="AW86" s="304"/>
      <c r="AX86" s="304"/>
      <c r="AY86" s="616"/>
      <c r="AZ86" s="616"/>
      <c r="BA86" s="304"/>
      <c r="BB86" s="304" t="s">
        <v>33</v>
      </c>
      <c r="BC86" s="304"/>
      <c r="BD86" s="304"/>
      <c r="BE86" s="304"/>
      <c r="BF86" s="304"/>
      <c r="BG86" s="615"/>
      <c r="BH86" s="331"/>
      <c r="BI86" s="304"/>
      <c r="BJ86" s="304"/>
      <c r="BK86" s="304"/>
      <c r="BL86" s="304" t="s">
        <v>34</v>
      </c>
      <c r="BM86" s="304"/>
      <c r="BN86" s="304"/>
      <c r="BO86" s="304"/>
      <c r="BP86" s="304"/>
      <c r="BQ86" s="304"/>
      <c r="BR86" s="613"/>
      <c r="BS86" s="304"/>
      <c r="BT86" s="304"/>
      <c r="BU86" s="304"/>
      <c r="BV86" s="304" t="s">
        <v>35</v>
      </c>
      <c r="BW86" s="617"/>
      <c r="BX86" s="304"/>
      <c r="BY86" s="304"/>
      <c r="BZ86" s="304"/>
      <c r="CA86" s="304"/>
      <c r="CB86" s="304"/>
      <c r="CC86" s="615"/>
      <c r="CD86" s="331"/>
      <c r="CE86" s="304"/>
      <c r="CF86" s="304" t="s">
        <v>36</v>
      </c>
      <c r="CG86" s="613"/>
      <c r="CH86" s="304"/>
      <c r="CI86" s="304"/>
      <c r="CJ86" s="304"/>
      <c r="CK86" s="304"/>
      <c r="CL86" s="613"/>
      <c r="CM86" s="304"/>
      <c r="CN86" s="616"/>
      <c r="CO86" s="304"/>
      <c r="CP86" s="304" t="s">
        <v>37</v>
      </c>
      <c r="CQ86" s="304"/>
      <c r="CR86" s="304"/>
      <c r="CS86" s="304"/>
      <c r="CT86" s="304"/>
      <c r="CU86" s="304"/>
      <c r="CV86" s="304"/>
      <c r="CW86" s="304"/>
      <c r="CX86" s="616"/>
      <c r="CY86" s="622"/>
      <c r="CZ86" s="331"/>
      <c r="DA86" s="304"/>
      <c r="DB86" s="304"/>
      <c r="DC86" s="616"/>
      <c r="DD86" s="616"/>
      <c r="DE86" s="613"/>
      <c r="DF86" s="304"/>
      <c r="DG86" s="304"/>
      <c r="DH86" s="304"/>
      <c r="DI86" s="304"/>
      <c r="DJ86" s="304"/>
      <c r="DK86" s="304"/>
      <c r="DL86" s="304"/>
      <c r="DM86" s="616"/>
      <c r="DN86" s="616"/>
      <c r="DO86" s="305"/>
      <c r="DP86" s="309">
        <f>(COUNTA(P86:BE86)+COUNTA(DF86:DH86)+ COUNTA(BF86:CZ86)+COUNTA(DD86))*3</f>
        <v>24</v>
      </c>
      <c r="DQ86" s="40">
        <v>24</v>
      </c>
      <c r="DR86" s="318">
        <f t="shared" si="173"/>
        <v>48</v>
      </c>
      <c r="DS86" s="1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</row>
    <row r="87" spans="1:142" s="446" customFormat="1" ht="16.5" customHeight="1" x14ac:dyDescent="0.35">
      <c r="A87" s="720" t="s">
        <v>195</v>
      </c>
      <c r="B87" s="358" t="s">
        <v>52</v>
      </c>
      <c r="C87" s="351" t="s">
        <v>53</v>
      </c>
      <c r="D87" s="590" t="s">
        <v>106</v>
      </c>
      <c r="E87" s="382">
        <f>+E86</f>
        <v>12</v>
      </c>
      <c r="F87" s="45"/>
      <c r="G87" s="67">
        <v>2</v>
      </c>
      <c r="H87" s="45"/>
      <c r="I87" s="44" t="s">
        <v>28</v>
      </c>
      <c r="J87" s="612"/>
      <c r="K87" s="613"/>
      <c r="L87" s="613"/>
      <c r="M87" s="613"/>
      <c r="N87" s="613"/>
      <c r="O87" s="614"/>
      <c r="P87" s="331"/>
      <c r="Q87" s="304"/>
      <c r="R87" s="304"/>
      <c r="S87" s="304"/>
      <c r="T87" s="613"/>
      <c r="U87" s="304"/>
      <c r="V87" s="304"/>
      <c r="W87" s="304" t="s">
        <v>30</v>
      </c>
      <c r="X87" s="304"/>
      <c r="Y87" s="304"/>
      <c r="Z87" s="304"/>
      <c r="AA87" s="304"/>
      <c r="AB87" s="304"/>
      <c r="AC87" s="304"/>
      <c r="AD87" s="613"/>
      <c r="AE87" s="304"/>
      <c r="AF87" s="304"/>
      <c r="AG87" s="304" t="s">
        <v>31</v>
      </c>
      <c r="AH87" s="616"/>
      <c r="AI87" s="616"/>
      <c r="AJ87" s="304"/>
      <c r="AK87" s="304"/>
      <c r="AL87" s="615"/>
      <c r="AM87" s="331"/>
      <c r="AN87" s="304"/>
      <c r="AO87" s="304"/>
      <c r="AP87" s="616"/>
      <c r="AQ87" s="304" t="s">
        <v>32</v>
      </c>
      <c r="AR87" s="616"/>
      <c r="AS87" s="616"/>
      <c r="AT87" s="304"/>
      <c r="AU87" s="304"/>
      <c r="AV87" s="304"/>
      <c r="AW87" s="304"/>
      <c r="AX87" s="304"/>
      <c r="AY87" s="304"/>
      <c r="AZ87" s="304"/>
      <c r="BA87" s="304" t="s">
        <v>33</v>
      </c>
      <c r="BB87" s="304"/>
      <c r="BC87" s="304"/>
      <c r="BD87" s="304"/>
      <c r="BE87" s="304"/>
      <c r="BF87" s="304"/>
      <c r="BG87" s="615"/>
      <c r="BH87" s="331"/>
      <c r="BI87" s="304"/>
      <c r="BJ87" s="304"/>
      <c r="BK87" s="304" t="s">
        <v>34</v>
      </c>
      <c r="BL87" s="304"/>
      <c r="BM87" s="304"/>
      <c r="BN87" s="304"/>
      <c r="BO87" s="304"/>
      <c r="BP87" s="304"/>
      <c r="BQ87" s="304"/>
      <c r="BR87" s="613"/>
      <c r="BS87" s="304"/>
      <c r="BT87" s="304"/>
      <c r="BU87" s="304" t="s">
        <v>35</v>
      </c>
      <c r="BV87" s="304"/>
      <c r="BW87" s="617"/>
      <c r="BX87" s="304"/>
      <c r="BY87" s="304"/>
      <c r="BZ87" s="616"/>
      <c r="CA87" s="616"/>
      <c r="CB87" s="616"/>
      <c r="CC87" s="615"/>
      <c r="CD87" s="620"/>
      <c r="CE87" s="304" t="s">
        <v>36</v>
      </c>
      <c r="CF87" s="616"/>
      <c r="CG87" s="621"/>
      <c r="CH87" s="616"/>
      <c r="CI87" s="304"/>
      <c r="CJ87" s="618"/>
      <c r="CK87" s="618"/>
      <c r="CL87" s="619"/>
      <c r="CM87" s="304"/>
      <c r="CN87" s="618"/>
      <c r="CO87" s="304" t="s">
        <v>37</v>
      </c>
      <c r="CP87" s="618"/>
      <c r="CQ87" s="618"/>
      <c r="CR87" s="618"/>
      <c r="CS87" s="304"/>
      <c r="CT87" s="304"/>
      <c r="CU87" s="304"/>
      <c r="CV87" s="304"/>
      <c r="CW87" s="304"/>
      <c r="CX87" s="616"/>
      <c r="CY87" s="622"/>
      <c r="CZ87" s="620"/>
      <c r="DA87" s="304"/>
      <c r="DB87" s="616"/>
      <c r="DC87" s="304"/>
      <c r="DD87" s="616"/>
      <c r="DE87" s="613"/>
      <c r="DF87" s="304"/>
      <c r="DG87" s="304"/>
      <c r="DH87" s="304"/>
      <c r="DI87" s="304"/>
      <c r="DJ87" s="304"/>
      <c r="DK87" s="304"/>
      <c r="DL87" s="304"/>
      <c r="DM87" s="616"/>
      <c r="DN87" s="616"/>
      <c r="DO87" s="305"/>
      <c r="DP87" s="309">
        <f>(COUNTA(P87:BE87)+COUNTA(DF87:DH87)+ COUNTA(BF87:CZ87)+COUNTA(DD87))*2</f>
        <v>16</v>
      </c>
      <c r="DQ87" s="40">
        <v>22</v>
      </c>
      <c r="DR87" s="318">
        <f t="shared" si="173"/>
        <v>38</v>
      </c>
      <c r="DS87" s="1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</row>
    <row r="88" spans="1:142" s="446" customFormat="1" ht="16.5" customHeight="1" x14ac:dyDescent="0.35">
      <c r="A88" s="720" t="s">
        <v>195</v>
      </c>
      <c r="B88" s="358" t="s">
        <v>54</v>
      </c>
      <c r="C88" s="351" t="s">
        <v>55</v>
      </c>
      <c r="D88" s="590" t="s">
        <v>106</v>
      </c>
      <c r="E88" s="382">
        <f t="shared" si="172"/>
        <v>12</v>
      </c>
      <c r="F88" s="45"/>
      <c r="G88" s="67">
        <v>2</v>
      </c>
      <c r="H88" s="45"/>
      <c r="I88" s="44" t="s">
        <v>40</v>
      </c>
      <c r="J88" s="612"/>
      <c r="K88" s="613"/>
      <c r="L88" s="613"/>
      <c r="M88" s="613"/>
      <c r="N88" s="613"/>
      <c r="O88" s="614"/>
      <c r="P88" s="331"/>
      <c r="Q88" s="304" t="s">
        <v>30</v>
      </c>
      <c r="R88" s="304"/>
      <c r="S88" s="304"/>
      <c r="T88" s="613"/>
      <c r="U88" s="304"/>
      <c r="V88" s="304"/>
      <c r="W88" s="304"/>
      <c r="X88" s="304"/>
      <c r="Y88" s="304"/>
      <c r="Z88" s="304"/>
      <c r="AA88" s="304" t="s">
        <v>31</v>
      </c>
      <c r="AB88" s="304"/>
      <c r="AC88" s="304"/>
      <c r="AD88" s="613"/>
      <c r="AE88" s="304"/>
      <c r="AF88" s="304"/>
      <c r="AG88" s="623"/>
      <c r="AH88" s="616"/>
      <c r="AI88" s="616"/>
      <c r="AJ88" s="304"/>
      <c r="AK88" s="304" t="s">
        <v>32</v>
      </c>
      <c r="AL88" s="615"/>
      <c r="AM88" s="331"/>
      <c r="AN88" s="304"/>
      <c r="AO88" s="304"/>
      <c r="AP88" s="304"/>
      <c r="AQ88" s="304"/>
      <c r="AR88" s="304"/>
      <c r="AS88" s="304"/>
      <c r="AT88" s="304"/>
      <c r="AU88" s="304" t="s">
        <v>33</v>
      </c>
      <c r="AV88" s="304"/>
      <c r="AW88" s="304"/>
      <c r="AX88" s="304"/>
      <c r="AY88" s="304"/>
      <c r="AZ88" s="304"/>
      <c r="BA88" s="304"/>
      <c r="BB88" s="304"/>
      <c r="BC88" s="304"/>
      <c r="BD88" s="304"/>
      <c r="BE88" s="304" t="s">
        <v>34</v>
      </c>
      <c r="BF88" s="304"/>
      <c r="BG88" s="615"/>
      <c r="BH88" s="331"/>
      <c r="BI88" s="304"/>
      <c r="BJ88" s="304"/>
      <c r="BK88" s="304"/>
      <c r="BL88" s="304"/>
      <c r="BM88" s="304"/>
      <c r="BN88" s="304"/>
      <c r="BO88" s="304" t="s">
        <v>35</v>
      </c>
      <c r="BP88" s="304"/>
      <c r="BQ88" s="304"/>
      <c r="BR88" s="613"/>
      <c r="BS88" s="304"/>
      <c r="BT88" s="304"/>
      <c r="BU88" s="304"/>
      <c r="BV88" s="304"/>
      <c r="BW88" s="617"/>
      <c r="BX88" s="304"/>
      <c r="BY88" s="304" t="s">
        <v>36</v>
      </c>
      <c r="BZ88" s="304"/>
      <c r="CA88" s="304"/>
      <c r="CB88" s="304"/>
      <c r="CC88" s="615"/>
      <c r="CD88" s="331"/>
      <c r="CE88" s="616"/>
      <c r="CF88" s="616"/>
      <c r="CG88" s="621"/>
      <c r="CH88" s="304"/>
      <c r="CI88" s="304" t="s">
        <v>37</v>
      </c>
      <c r="CJ88" s="304"/>
      <c r="CK88" s="618"/>
      <c r="CL88" s="619"/>
      <c r="CM88" s="618"/>
      <c r="CN88" s="304"/>
      <c r="CO88" s="618"/>
      <c r="CP88" s="618"/>
      <c r="CQ88" s="618"/>
      <c r="CR88" s="618"/>
      <c r="CS88" s="618"/>
      <c r="CT88" s="304"/>
      <c r="CU88" s="618"/>
      <c r="CV88" s="618"/>
      <c r="CW88" s="618"/>
      <c r="CX88" s="304"/>
      <c r="CY88" s="624"/>
      <c r="CZ88" s="625"/>
      <c r="DA88" s="304"/>
      <c r="DB88" s="616"/>
      <c r="DC88" s="618"/>
      <c r="DD88" s="618"/>
      <c r="DE88" s="613"/>
      <c r="DF88" s="304"/>
      <c r="DG88" s="304"/>
      <c r="DH88" s="304"/>
      <c r="DI88" s="304"/>
      <c r="DJ88" s="304"/>
      <c r="DK88" s="304"/>
      <c r="DL88" s="304"/>
      <c r="DM88" s="304"/>
      <c r="DN88" s="616"/>
      <c r="DO88" s="305"/>
      <c r="DP88" s="309">
        <f>(COUNTA(P88:BE88)+COUNTA(DF88:DH88)+ COUNTA(BF88:CZ88)+COUNTA(DD88))*3</f>
        <v>24</v>
      </c>
      <c r="DQ88" s="40">
        <v>24</v>
      </c>
      <c r="DR88" s="318">
        <f t="shared" si="173"/>
        <v>48</v>
      </c>
      <c r="DS88" s="1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</row>
    <row r="89" spans="1:142" s="446" customFormat="1" ht="32.25" customHeight="1" x14ac:dyDescent="0.35">
      <c r="A89" s="728" t="s">
        <v>195</v>
      </c>
      <c r="B89" s="358" t="s">
        <v>56</v>
      </c>
      <c r="C89" s="351" t="s">
        <v>57</v>
      </c>
      <c r="D89" s="590" t="s">
        <v>106</v>
      </c>
      <c r="E89" s="382">
        <f t="shared" si="172"/>
        <v>12</v>
      </c>
      <c r="F89" s="45"/>
      <c r="G89" s="67">
        <v>2</v>
      </c>
      <c r="H89" s="45"/>
      <c r="I89" s="44" t="s">
        <v>28</v>
      </c>
      <c r="J89" s="612"/>
      <c r="K89" s="613"/>
      <c r="L89" s="613"/>
      <c r="M89" s="613"/>
      <c r="N89" s="613"/>
      <c r="O89" s="614"/>
      <c r="P89" s="331"/>
      <c r="Q89" s="304"/>
      <c r="R89" s="304"/>
      <c r="S89" s="304" t="s">
        <v>30</v>
      </c>
      <c r="T89" s="613"/>
      <c r="U89" s="304"/>
      <c r="V89" s="304"/>
      <c r="W89" s="304"/>
      <c r="X89" s="304"/>
      <c r="Y89" s="304"/>
      <c r="Z89" s="304"/>
      <c r="AA89" s="304"/>
      <c r="AB89" s="304"/>
      <c r="AC89" s="304" t="s">
        <v>31</v>
      </c>
      <c r="AD89" s="613"/>
      <c r="AE89" s="304"/>
      <c r="AF89" s="304"/>
      <c r="AG89" s="304"/>
      <c r="AH89" s="304"/>
      <c r="AI89" s="304"/>
      <c r="AJ89" s="304"/>
      <c r="AK89" s="304"/>
      <c r="AL89" s="615"/>
      <c r="AM89" s="331" t="s">
        <v>32</v>
      </c>
      <c r="AN89" s="304"/>
      <c r="AO89" s="304"/>
      <c r="AP89" s="616"/>
      <c r="AQ89" s="616"/>
      <c r="AR89" s="304"/>
      <c r="AS89" s="616"/>
      <c r="AT89" s="304"/>
      <c r="AU89" s="304"/>
      <c r="AV89" s="616"/>
      <c r="AW89" s="304" t="s">
        <v>33</v>
      </c>
      <c r="AX89" s="304"/>
      <c r="AY89" s="304"/>
      <c r="AZ89" s="616"/>
      <c r="BA89" s="616"/>
      <c r="BB89" s="304"/>
      <c r="BC89" s="616"/>
      <c r="BD89" s="304"/>
      <c r="BE89" s="304"/>
      <c r="BF89" s="304"/>
      <c r="BG89" s="615" t="s">
        <v>34</v>
      </c>
      <c r="BH89" s="331"/>
      <c r="BI89" s="304"/>
      <c r="BJ89" s="304"/>
      <c r="BK89" s="304"/>
      <c r="BL89" s="304"/>
      <c r="BM89" s="304"/>
      <c r="BN89" s="304"/>
      <c r="BO89" s="304"/>
      <c r="BP89" s="304"/>
      <c r="BQ89" s="304" t="s">
        <v>35</v>
      </c>
      <c r="BR89" s="613"/>
      <c r="BS89" s="304"/>
      <c r="BT89" s="304"/>
      <c r="BU89" s="304"/>
      <c r="BV89" s="304"/>
      <c r="BW89" s="617"/>
      <c r="BX89" s="304"/>
      <c r="BY89" s="304"/>
      <c r="BZ89" s="304"/>
      <c r="CA89" s="304" t="s">
        <v>36</v>
      </c>
      <c r="CB89" s="304"/>
      <c r="CC89" s="615"/>
      <c r="CD89" s="331"/>
      <c r="CE89" s="304"/>
      <c r="CF89" s="304"/>
      <c r="CG89" s="613"/>
      <c r="CH89" s="304"/>
      <c r="CI89" s="304"/>
      <c r="CJ89" s="304"/>
      <c r="CK89" s="304" t="s">
        <v>37</v>
      </c>
      <c r="CL89" s="613"/>
      <c r="CM89" s="304"/>
      <c r="CN89" s="616"/>
      <c r="CO89" s="616"/>
      <c r="CP89" s="304"/>
      <c r="CQ89" s="616"/>
      <c r="CR89" s="616"/>
      <c r="CS89" s="304"/>
      <c r="CT89" s="616"/>
      <c r="CU89" s="304"/>
      <c r="CV89" s="304"/>
      <c r="CW89" s="304"/>
      <c r="CX89" s="618"/>
      <c r="CY89" s="624"/>
      <c r="CZ89" s="331"/>
      <c r="DA89" s="304"/>
      <c r="DB89" s="616"/>
      <c r="DC89" s="618"/>
      <c r="DD89" s="618"/>
      <c r="DE89" s="613"/>
      <c r="DF89" s="304"/>
      <c r="DG89" s="304"/>
      <c r="DH89" s="304"/>
      <c r="DI89" s="304"/>
      <c r="DJ89" s="304"/>
      <c r="DK89" s="304"/>
      <c r="DL89" s="304"/>
      <c r="DM89" s="616"/>
      <c r="DN89" s="616"/>
      <c r="DO89" s="305"/>
      <c r="DP89" s="309">
        <f>(COUNTA(P89:BE89)+COUNTA(DF89:DH89)+ COUNTA(BF89:CZ89)+COUNTA(DD89))*3</f>
        <v>24</v>
      </c>
      <c r="DQ89" s="40">
        <v>24</v>
      </c>
      <c r="DR89" s="318">
        <f t="shared" si="173"/>
        <v>48</v>
      </c>
      <c r="DS89" s="1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</row>
    <row r="90" spans="1:142" s="446" customFormat="1" ht="16.5" customHeight="1" thickBot="1" x14ac:dyDescent="0.4">
      <c r="A90" s="746" t="s">
        <v>195</v>
      </c>
      <c r="B90" s="423" t="s">
        <v>13</v>
      </c>
      <c r="C90" s="465" t="s">
        <v>50</v>
      </c>
      <c r="D90" s="591" t="s">
        <v>106</v>
      </c>
      <c r="E90" s="424">
        <f t="shared" si="172"/>
        <v>12</v>
      </c>
      <c r="F90" s="329"/>
      <c r="G90" s="322">
        <v>2</v>
      </c>
      <c r="H90" s="329"/>
      <c r="I90" s="329" t="s">
        <v>28</v>
      </c>
      <c r="J90" s="626"/>
      <c r="K90" s="627"/>
      <c r="L90" s="627"/>
      <c r="M90" s="627"/>
      <c r="N90" s="627"/>
      <c r="O90" s="628"/>
      <c r="P90" s="630"/>
      <c r="Q90" s="307"/>
      <c r="R90" s="307"/>
      <c r="S90" s="307"/>
      <c r="T90" s="627"/>
      <c r="U90" s="307"/>
      <c r="V90" s="307"/>
      <c r="W90" s="307"/>
      <c r="X90" s="307"/>
      <c r="Y90" s="307"/>
      <c r="Z90" s="307"/>
      <c r="AA90" s="307"/>
      <c r="AB90" s="307"/>
      <c r="AC90" s="307"/>
      <c r="AD90" s="627"/>
      <c r="AE90" s="307"/>
      <c r="AF90" s="307"/>
      <c r="AG90" s="307"/>
      <c r="AH90" s="307"/>
      <c r="AI90" s="307"/>
      <c r="AJ90" s="307" t="s">
        <v>51</v>
      </c>
      <c r="AK90" s="307"/>
      <c r="AL90" s="629"/>
      <c r="AM90" s="630"/>
      <c r="AN90" s="307"/>
      <c r="AO90" s="307"/>
      <c r="AP90" s="631"/>
      <c r="AQ90" s="631"/>
      <c r="AR90" s="631"/>
      <c r="AS90" s="631"/>
      <c r="AT90" s="307" t="s">
        <v>51</v>
      </c>
      <c r="AU90" s="307"/>
      <c r="AV90" s="631"/>
      <c r="AW90" s="631"/>
      <c r="AX90" s="631"/>
      <c r="AY90" s="307"/>
      <c r="AZ90" s="631"/>
      <c r="BA90" s="631"/>
      <c r="BB90" s="631"/>
      <c r="BC90" s="631"/>
      <c r="BD90" s="307" t="s">
        <v>51</v>
      </c>
      <c r="BE90" s="307"/>
      <c r="BF90" s="307"/>
      <c r="BG90" s="629"/>
      <c r="BH90" s="630"/>
      <c r="BI90" s="307"/>
      <c r="BJ90" s="307"/>
      <c r="BK90" s="307"/>
      <c r="BL90" s="307"/>
      <c r="BM90" s="307"/>
      <c r="BN90" s="307"/>
      <c r="BO90" s="307"/>
      <c r="BP90" s="307"/>
      <c r="BQ90" s="307"/>
      <c r="BR90" s="627"/>
      <c r="BS90" s="307"/>
      <c r="BT90" s="307"/>
      <c r="BU90" s="307"/>
      <c r="BV90" s="307"/>
      <c r="BW90" s="632"/>
      <c r="BX90" s="307" t="s">
        <v>51</v>
      </c>
      <c r="BY90" s="307"/>
      <c r="BZ90" s="307"/>
      <c r="CA90" s="307"/>
      <c r="CB90" s="307"/>
      <c r="CC90" s="629"/>
      <c r="CD90" s="630"/>
      <c r="CE90" s="307"/>
      <c r="CF90" s="307"/>
      <c r="CG90" s="627"/>
      <c r="CH90" s="307" t="s">
        <v>51</v>
      </c>
      <c r="CI90" s="307"/>
      <c r="CJ90" s="307"/>
      <c r="CK90" s="307"/>
      <c r="CL90" s="627"/>
      <c r="CM90" s="307"/>
      <c r="CN90" s="631"/>
      <c r="CO90" s="631"/>
      <c r="CP90" s="631"/>
      <c r="CQ90" s="631"/>
      <c r="CR90" s="307" t="s">
        <v>51</v>
      </c>
      <c r="CS90" s="307"/>
      <c r="CT90" s="631"/>
      <c r="CU90" s="631"/>
      <c r="CV90" s="631"/>
      <c r="CW90" s="307"/>
      <c r="CX90" s="633"/>
      <c r="CY90" s="634"/>
      <c r="CZ90" s="635"/>
      <c r="DA90" s="307"/>
      <c r="DB90" s="307"/>
      <c r="DC90" s="633"/>
      <c r="DD90" s="633"/>
      <c r="DE90" s="627"/>
      <c r="DF90" s="306"/>
      <c r="DG90" s="307"/>
      <c r="DH90" s="307"/>
      <c r="DI90" s="307"/>
      <c r="DJ90" s="307"/>
      <c r="DK90" s="307"/>
      <c r="DL90" s="307"/>
      <c r="DM90" s="631"/>
      <c r="DN90" s="631"/>
      <c r="DO90" s="308"/>
      <c r="DP90" s="466"/>
      <c r="DQ90" s="240">
        <v>0</v>
      </c>
      <c r="DR90" s="330">
        <f t="shared" si="173"/>
        <v>0</v>
      </c>
      <c r="DS90" s="1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</row>
    <row r="91" spans="1:142" s="352" customFormat="1" ht="16.5" customHeight="1" x14ac:dyDescent="0.35">
      <c r="A91" s="451"/>
      <c r="B91" s="451"/>
      <c r="C91" s="455"/>
      <c r="D91" s="453"/>
      <c r="E91" s="453"/>
      <c r="F91" s="453"/>
      <c r="G91" s="453"/>
      <c r="H91" s="453"/>
      <c r="I91" s="453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1"/>
      <c r="X91" s="451"/>
      <c r="Y91" s="451"/>
      <c r="Z91" s="451"/>
      <c r="AA91" s="451"/>
      <c r="AB91" s="451"/>
      <c r="AC91" s="451"/>
      <c r="AD91" s="451"/>
      <c r="AE91" s="451"/>
      <c r="AF91" s="451"/>
      <c r="AG91" s="451"/>
      <c r="AH91" s="451"/>
      <c r="AI91" s="451"/>
      <c r="AJ91" s="451"/>
      <c r="AK91" s="451"/>
      <c r="AL91" s="451"/>
      <c r="AM91" s="451"/>
      <c r="AN91" s="451"/>
      <c r="AO91" s="451"/>
      <c r="AP91" s="456"/>
      <c r="AQ91" s="456"/>
      <c r="AR91" s="456"/>
      <c r="AS91" s="456"/>
      <c r="AT91" s="451"/>
      <c r="AU91" s="451"/>
      <c r="AV91" s="456"/>
      <c r="AW91" s="456"/>
      <c r="AX91" s="456"/>
      <c r="AY91" s="451"/>
      <c r="AZ91" s="456"/>
      <c r="BA91" s="456"/>
      <c r="BB91" s="456"/>
      <c r="BC91" s="456"/>
      <c r="BD91" s="451"/>
      <c r="BE91" s="451"/>
      <c r="BF91" s="451"/>
      <c r="BG91" s="451"/>
      <c r="BH91" s="451"/>
      <c r="BI91" s="451"/>
      <c r="BJ91" s="451"/>
      <c r="BK91" s="451"/>
      <c r="BL91" s="451"/>
      <c r="BM91" s="451"/>
      <c r="BN91" s="451"/>
      <c r="BO91" s="451"/>
      <c r="BP91" s="451"/>
      <c r="BQ91" s="451"/>
      <c r="BR91" s="451"/>
      <c r="BS91" s="451"/>
      <c r="BT91" s="451"/>
      <c r="BU91" s="451"/>
      <c r="BV91" s="451"/>
      <c r="BW91" s="457"/>
      <c r="BX91" s="451"/>
      <c r="BY91" s="451"/>
      <c r="BZ91" s="451"/>
      <c r="CA91" s="451"/>
      <c r="CB91" s="451"/>
      <c r="CC91" s="451"/>
      <c r="CD91" s="451"/>
      <c r="CE91" s="451"/>
      <c r="CF91" s="451"/>
      <c r="CG91" s="451"/>
      <c r="CH91" s="451"/>
      <c r="CI91" s="451"/>
      <c r="CJ91" s="451"/>
      <c r="CK91" s="451"/>
      <c r="CL91" s="451"/>
      <c r="CM91" s="451"/>
      <c r="CN91" s="456"/>
      <c r="CO91" s="456"/>
      <c r="CP91" s="456"/>
      <c r="CQ91" s="456"/>
      <c r="CR91" s="451"/>
      <c r="CS91" s="451"/>
      <c r="CT91" s="456"/>
      <c r="CU91" s="456"/>
      <c r="CV91" s="456"/>
      <c r="CW91" s="451"/>
      <c r="CX91" s="458"/>
      <c r="CY91" s="458"/>
      <c r="CZ91" s="458"/>
      <c r="DA91" s="451"/>
      <c r="DB91" s="451"/>
      <c r="DC91" s="458"/>
      <c r="DD91" s="458"/>
      <c r="DE91" s="451"/>
      <c r="DF91" s="459"/>
      <c r="DG91" s="460"/>
      <c r="DH91" s="461"/>
      <c r="DI91" s="456"/>
      <c r="DJ91" s="451"/>
      <c r="DK91" s="451"/>
      <c r="DL91" s="462"/>
      <c r="DM91" s="456"/>
      <c r="DN91" s="456"/>
      <c r="DO91" s="462"/>
      <c r="DP91" s="565"/>
      <c r="DQ91" s="451"/>
      <c r="DR91" s="451"/>
      <c r="DS91" s="367"/>
      <c r="DT91" s="539"/>
      <c r="DU91" s="539"/>
      <c r="DV91" s="539"/>
      <c r="DW91" s="539"/>
      <c r="DX91" s="539"/>
      <c r="DY91" s="539"/>
      <c r="DZ91" s="539"/>
      <c r="EA91" s="539"/>
      <c r="EB91" s="539"/>
      <c r="EC91" s="539"/>
      <c r="ED91" s="539"/>
      <c r="EE91" s="539"/>
      <c r="EF91" s="539"/>
      <c r="EG91" s="539"/>
      <c r="EH91" s="539"/>
      <c r="EI91" s="539"/>
      <c r="EJ91" s="539"/>
      <c r="EK91" s="539"/>
      <c r="EL91" s="539"/>
    </row>
    <row r="92" spans="1:142" ht="15.75" customHeight="1" x14ac:dyDescent="0.35">
      <c r="A92" s="3"/>
      <c r="B92" s="3"/>
      <c r="C92" s="12"/>
      <c r="D92" s="7"/>
      <c r="E92" s="7"/>
      <c r="F92" s="7"/>
      <c r="G92" s="7"/>
      <c r="H92" s="7"/>
      <c r="I92" s="7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86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87"/>
      <c r="AI92" s="88"/>
      <c r="AJ92" s="89"/>
      <c r="AK92" s="90"/>
      <c r="AL92" s="88"/>
      <c r="AM92" s="88"/>
      <c r="AN92" s="91"/>
      <c r="AO92" s="3"/>
      <c r="AP92" s="3"/>
      <c r="AQ92" s="11"/>
      <c r="AR92" s="11"/>
      <c r="AS92" s="11"/>
      <c r="AT92" s="3"/>
      <c r="AU92" s="11"/>
      <c r="AV92" s="11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11"/>
      <c r="CJ92" s="11"/>
      <c r="CK92" s="3"/>
      <c r="CL92" s="3"/>
      <c r="CM92" s="5"/>
      <c r="CN92" s="5"/>
      <c r="CO92" s="5"/>
      <c r="CP92" s="5"/>
      <c r="CQ92" s="3"/>
      <c r="CR92" s="3"/>
      <c r="CS92" s="5"/>
      <c r="CT92" s="5"/>
      <c r="CU92" s="5"/>
      <c r="CV92" s="3"/>
      <c r="CW92" s="5"/>
      <c r="CX92" s="5"/>
      <c r="CY92" s="5"/>
      <c r="CZ92" s="5"/>
      <c r="DA92" s="5"/>
      <c r="DB92" s="11"/>
      <c r="DC92" s="11"/>
      <c r="DD92" s="11"/>
      <c r="DE92" s="61"/>
      <c r="DF92" s="61"/>
      <c r="DG92" s="3"/>
      <c r="DH92" s="11"/>
      <c r="DI92" s="11"/>
      <c r="DJ92" s="11"/>
      <c r="DK92" s="11"/>
      <c r="DL92" s="61"/>
      <c r="DM92" s="11"/>
      <c r="DN92" s="11"/>
      <c r="DO92" s="61"/>
      <c r="DP92" s="91"/>
      <c r="DQ92" s="3"/>
      <c r="DR92" s="3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</row>
    <row r="93" spans="1:142" ht="15.75" customHeight="1" x14ac:dyDescent="0.35">
      <c r="A93" s="3"/>
      <c r="B93" s="3"/>
      <c r="C93" s="12"/>
      <c r="D93" s="7"/>
      <c r="E93" s="7"/>
      <c r="F93" s="7"/>
      <c r="G93" s="7"/>
      <c r="H93" s="7"/>
      <c r="I93" s="7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86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87"/>
      <c r="AI93" s="88"/>
      <c r="AJ93" s="89"/>
      <c r="AK93" s="90"/>
      <c r="AL93" s="88"/>
      <c r="AM93" s="88"/>
      <c r="AN93" s="91"/>
      <c r="AO93" s="3"/>
      <c r="AP93" s="3"/>
      <c r="AQ93" s="11"/>
      <c r="AR93" s="11"/>
      <c r="AS93" s="11"/>
      <c r="AT93" s="3"/>
      <c r="AU93" s="11"/>
      <c r="AV93" s="11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11"/>
      <c r="CJ93" s="11"/>
      <c r="CK93" s="3"/>
      <c r="CL93" s="3"/>
      <c r="CM93" s="5"/>
      <c r="CN93" s="5"/>
      <c r="CO93" s="5"/>
      <c r="CP93" s="5"/>
      <c r="CQ93" s="3"/>
      <c r="CR93" s="3"/>
      <c r="CS93" s="5"/>
      <c r="CT93" s="5"/>
      <c r="CU93" s="5"/>
      <c r="CV93" s="3"/>
      <c r="CW93" s="5"/>
      <c r="CX93" s="5"/>
      <c r="CY93" s="5"/>
      <c r="CZ93" s="5"/>
      <c r="DA93" s="5"/>
      <c r="DB93" s="11"/>
      <c r="DC93" s="11"/>
      <c r="DD93" s="11"/>
      <c r="DE93" s="61"/>
      <c r="DF93" s="61"/>
      <c r="DG93" s="3"/>
      <c r="DH93" s="11"/>
      <c r="DI93" s="11"/>
      <c r="DJ93" s="11"/>
      <c r="DK93" s="11"/>
      <c r="DL93" s="61"/>
      <c r="DM93" s="11"/>
      <c r="DN93" s="11"/>
      <c r="DO93" s="61"/>
      <c r="DP93" s="91"/>
      <c r="DQ93" s="3"/>
      <c r="DR93" s="3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</row>
    <row r="94" spans="1:142" ht="15.75" customHeight="1" x14ac:dyDescent="0.35">
      <c r="A94" s="3"/>
      <c r="B94" s="3"/>
      <c r="C94" s="12"/>
      <c r="D94" s="7"/>
      <c r="E94" s="7"/>
      <c r="F94" s="7"/>
      <c r="G94" s="7"/>
      <c r="H94" s="7"/>
      <c r="I94" s="7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86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87"/>
      <c r="AI94" s="88"/>
      <c r="AJ94" s="89"/>
      <c r="AK94" s="90"/>
      <c r="AL94" s="88"/>
      <c r="AM94" s="88"/>
      <c r="AN94" s="91"/>
      <c r="AO94" s="3"/>
      <c r="AP94" s="3"/>
      <c r="AQ94" s="11"/>
      <c r="AR94" s="11"/>
      <c r="AS94" s="11"/>
      <c r="AT94" s="3"/>
      <c r="AU94" s="11"/>
      <c r="AV94" s="11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11"/>
      <c r="CJ94" s="11"/>
      <c r="CK94" s="3"/>
      <c r="CL94" s="3"/>
      <c r="CM94" s="5"/>
      <c r="CN94" s="5"/>
      <c r="CO94" s="5"/>
      <c r="CP94" s="5"/>
      <c r="CQ94" s="3"/>
      <c r="CR94" s="3"/>
      <c r="CS94" s="5"/>
      <c r="CT94" s="5"/>
      <c r="CU94" s="5"/>
      <c r="CV94" s="3"/>
      <c r="CW94" s="5"/>
      <c r="CX94" s="5"/>
      <c r="CY94" s="5"/>
      <c r="CZ94" s="5"/>
      <c r="DA94" s="5"/>
      <c r="DB94" s="11"/>
      <c r="DC94" s="11"/>
      <c r="DD94" s="11"/>
      <c r="DE94" s="61"/>
      <c r="DF94" s="61"/>
      <c r="DG94" s="3"/>
      <c r="DH94" s="11"/>
      <c r="DI94" s="11"/>
      <c r="DJ94" s="11"/>
      <c r="DK94" s="11"/>
      <c r="DL94" s="61"/>
      <c r="DM94" s="11"/>
      <c r="DN94" s="11"/>
      <c r="DO94" s="61"/>
      <c r="DP94" s="91"/>
      <c r="DQ94" s="3"/>
      <c r="DR94" s="3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</row>
    <row r="95" spans="1:142" ht="15.75" customHeight="1" thickBot="1" x14ac:dyDescent="0.4">
      <c r="A95" s="3"/>
      <c r="B95" s="3"/>
      <c r="C95" s="12"/>
      <c r="D95" s="7"/>
      <c r="E95" s="7"/>
      <c r="F95" s="7"/>
      <c r="G95" s="7"/>
      <c r="H95" s="7"/>
      <c r="I95" s="7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86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87"/>
      <c r="AI95" s="88"/>
      <c r="AJ95" s="89"/>
      <c r="AK95" s="90"/>
      <c r="AL95" s="88"/>
      <c r="AM95" s="88"/>
      <c r="AN95" s="91"/>
      <c r="AO95" s="3"/>
      <c r="AP95" s="3"/>
      <c r="AQ95" s="11"/>
      <c r="AR95" s="11"/>
      <c r="AS95" s="11"/>
      <c r="AT95" s="3"/>
      <c r="AU95" s="11"/>
      <c r="AV95" s="11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11"/>
      <c r="CJ95" s="11"/>
      <c r="CK95" s="3"/>
      <c r="CL95" s="3"/>
      <c r="CM95" s="5"/>
      <c r="CN95" s="5"/>
      <c r="CO95" s="5"/>
      <c r="CP95" s="5"/>
      <c r="CQ95" s="3"/>
      <c r="CR95" s="3"/>
      <c r="CS95" s="5"/>
      <c r="CT95" s="5"/>
      <c r="CU95" s="5"/>
      <c r="CV95" s="3"/>
      <c r="CW95" s="5"/>
      <c r="CX95" s="5"/>
      <c r="CY95" s="5"/>
      <c r="CZ95" s="5"/>
      <c r="DA95" s="5"/>
      <c r="DB95" s="11"/>
      <c r="DC95" s="11"/>
      <c r="DD95" s="11"/>
      <c r="DE95" s="61"/>
      <c r="DF95" s="61"/>
      <c r="DG95" s="3"/>
      <c r="DH95" s="11"/>
      <c r="DI95" s="11"/>
      <c r="DJ95" s="11"/>
      <c r="DK95" s="11"/>
      <c r="DL95" s="61"/>
      <c r="DM95" s="11"/>
      <c r="DN95" s="11"/>
      <c r="DO95" s="61"/>
      <c r="DP95" s="91"/>
      <c r="DQ95" s="3"/>
      <c r="DR95" s="3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</row>
    <row r="96" spans="1:142" ht="15.75" customHeight="1" thickBot="1" x14ac:dyDescent="0.4">
      <c r="A96" s="92" t="s">
        <v>110</v>
      </c>
      <c r="B96" s="93"/>
      <c r="C96" s="93"/>
      <c r="D96" s="93"/>
      <c r="E96" s="93"/>
      <c r="F96" s="93"/>
      <c r="G96" s="94"/>
      <c r="H96" s="94"/>
      <c r="I96" s="95"/>
      <c r="J96" s="96"/>
      <c r="K96" s="96"/>
      <c r="L96" s="96"/>
      <c r="M96" s="96"/>
      <c r="N96" s="96"/>
      <c r="O96" s="96"/>
      <c r="P96" s="96"/>
      <c r="Q96" s="5"/>
      <c r="R96" s="5"/>
      <c r="S96" s="5"/>
      <c r="T96" s="5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778" t="s">
        <v>6</v>
      </c>
      <c r="EH96" s="779"/>
      <c r="EI96" s="779"/>
      <c r="EJ96" s="779"/>
      <c r="EK96" s="779"/>
      <c r="EL96" s="780"/>
    </row>
    <row r="97" spans="1:142" ht="31.5" customHeight="1" x14ac:dyDescent="0.35">
      <c r="A97" s="345" t="s">
        <v>12</v>
      </c>
      <c r="B97" s="346" t="s">
        <v>13</v>
      </c>
      <c r="C97" s="346" t="s">
        <v>14</v>
      </c>
      <c r="D97" s="346" t="s">
        <v>15</v>
      </c>
      <c r="E97" s="347" t="s">
        <v>16</v>
      </c>
      <c r="F97" s="347" t="s">
        <v>17</v>
      </c>
      <c r="G97" s="100" t="s">
        <v>18</v>
      </c>
      <c r="H97" s="98" t="s">
        <v>19</v>
      </c>
      <c r="I97" s="101" t="s">
        <v>20</v>
      </c>
      <c r="J97" s="102"/>
      <c r="K97" s="102"/>
      <c r="L97" s="102"/>
      <c r="M97" s="102"/>
      <c r="N97" s="102"/>
      <c r="O97" s="102"/>
      <c r="P97" s="102"/>
      <c r="Q97" s="13"/>
      <c r="R97" s="13"/>
      <c r="S97" s="13"/>
      <c r="T97" s="13"/>
      <c r="U97" s="13"/>
      <c r="V97" s="787" t="s">
        <v>111</v>
      </c>
      <c r="W97" s="759"/>
      <c r="X97" s="759"/>
      <c r="Y97" s="759"/>
      <c r="Z97" s="759"/>
      <c r="AA97" s="759"/>
      <c r="AB97" s="759"/>
      <c r="AC97" s="759"/>
      <c r="AD97" s="759"/>
      <c r="AE97" s="759"/>
      <c r="AF97" s="788"/>
      <c r="AG97" s="789" t="s">
        <v>112</v>
      </c>
      <c r="AH97" s="759"/>
      <c r="AI97" s="759"/>
      <c r="AJ97" s="759"/>
      <c r="AK97" s="759"/>
      <c r="AL97" s="759"/>
      <c r="AM97" s="759"/>
      <c r="AN97" s="759"/>
      <c r="AO97" s="759"/>
      <c r="AP97" s="759"/>
      <c r="AQ97" s="759"/>
      <c r="AR97" s="759"/>
      <c r="AS97" s="759"/>
      <c r="AT97" s="788"/>
      <c r="AU97" s="790"/>
      <c r="AV97" s="759"/>
      <c r="AW97" s="759"/>
      <c r="AX97" s="759"/>
      <c r="AY97" s="759"/>
      <c r="AZ97" s="759"/>
      <c r="BA97" s="759"/>
      <c r="BB97" s="759"/>
      <c r="BC97" s="759"/>
      <c r="BD97" s="759"/>
      <c r="BE97" s="788"/>
      <c r="BF97" s="789" t="s">
        <v>113</v>
      </c>
      <c r="BG97" s="759"/>
      <c r="BH97" s="759"/>
      <c r="BI97" s="759"/>
      <c r="BJ97" s="759"/>
      <c r="BK97" s="759"/>
      <c r="BL97" s="3"/>
      <c r="BM97" s="3"/>
      <c r="BN97" s="3"/>
      <c r="BO97" s="781"/>
      <c r="BP97" s="782"/>
      <c r="BQ97" s="782"/>
      <c r="BR97" s="782"/>
      <c r="BS97" s="782"/>
      <c r="BT97" s="782"/>
      <c r="BU97" s="782"/>
      <c r="BV97" s="782"/>
      <c r="BW97" s="782"/>
      <c r="BX97" s="782"/>
      <c r="BY97" s="782"/>
      <c r="BZ97" s="782"/>
      <c r="CA97" s="782"/>
      <c r="CB97" s="782"/>
      <c r="CC97" s="782"/>
      <c r="CD97" s="782"/>
      <c r="CE97" s="782"/>
      <c r="CF97" s="782"/>
      <c r="CG97" s="782"/>
      <c r="CH97" s="782"/>
      <c r="CI97" s="3"/>
      <c r="CJ97" s="3"/>
      <c r="CK97" s="3"/>
      <c r="CL97" s="3"/>
      <c r="CM97" s="781"/>
      <c r="CN97" s="782"/>
      <c r="CO97" s="3"/>
      <c r="CP97" s="3"/>
      <c r="CQ97" s="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781"/>
      <c r="DI97" s="782"/>
      <c r="DJ97" s="782"/>
      <c r="DK97" s="782"/>
      <c r="DL97" s="782"/>
      <c r="DM97" s="782"/>
      <c r="DN97" s="782"/>
      <c r="DO97" s="782"/>
      <c r="DP97" s="782"/>
      <c r="DQ97" s="782"/>
      <c r="DR97" s="782"/>
      <c r="DS97" s="782"/>
      <c r="DT97" s="782"/>
      <c r="DU97" s="782"/>
      <c r="DV97" s="782"/>
      <c r="DW97" s="782"/>
      <c r="DX97" s="782"/>
      <c r="DY97" s="782"/>
      <c r="DZ97" s="3"/>
      <c r="EA97" s="3"/>
      <c r="EB97" s="3"/>
      <c r="EC97" s="5"/>
      <c r="ED97" s="5"/>
      <c r="EE97" s="6" t="s">
        <v>114</v>
      </c>
      <c r="EF97" s="3"/>
      <c r="EG97" s="103" t="s">
        <v>211</v>
      </c>
      <c r="EH97" s="104" t="s">
        <v>208</v>
      </c>
      <c r="EI97" s="104" t="s">
        <v>209</v>
      </c>
      <c r="EJ97" s="104" t="s">
        <v>115</v>
      </c>
      <c r="EK97" s="104" t="s">
        <v>116</v>
      </c>
      <c r="EL97" s="104" t="s">
        <v>117</v>
      </c>
    </row>
    <row r="98" spans="1:142" ht="47.25" customHeight="1" thickBot="1" x14ac:dyDescent="0.4">
      <c r="A98" s="283">
        <f>+A69</f>
        <v>10496</v>
      </c>
      <c r="B98" s="283" t="str">
        <f>+B68</f>
        <v>FD495055</v>
      </c>
      <c r="C98" s="344" t="s">
        <v>174</v>
      </c>
      <c r="D98" s="350">
        <f t="shared" ref="D98:G98" si="174">+D69</f>
        <v>496</v>
      </c>
      <c r="E98" s="350">
        <f>+E67</f>
        <v>20</v>
      </c>
      <c r="F98" s="349" t="s">
        <v>27</v>
      </c>
      <c r="G98" s="340">
        <f t="shared" si="174"/>
        <v>10</v>
      </c>
      <c r="H98" s="103"/>
      <c r="I98" s="60" t="s">
        <v>28</v>
      </c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47"/>
      <c r="AU98" s="107"/>
      <c r="AV98" s="107"/>
      <c r="AW98" s="107"/>
      <c r="AX98" s="107"/>
      <c r="AY98" s="107"/>
      <c r="AZ98" s="53"/>
      <c r="BA98" s="107"/>
      <c r="BB98" s="107"/>
      <c r="BC98" s="107"/>
      <c r="BD98" s="107"/>
      <c r="BE98" s="107"/>
      <c r="BF98" s="50"/>
      <c r="BG98" s="50"/>
      <c r="BH98" s="50"/>
      <c r="BI98" s="47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47"/>
      <c r="CO98" s="107"/>
      <c r="CP98" s="107"/>
      <c r="CQ98" s="107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"/>
      <c r="EA98" s="5"/>
      <c r="EB98" s="5"/>
      <c r="EC98" s="5"/>
      <c r="ED98" s="5"/>
      <c r="EE98" s="108">
        <f t="shared" ref="EE98:EE101" si="175">+EG98</f>
        <v>30</v>
      </c>
      <c r="EF98" s="2"/>
      <c r="EG98" s="109">
        <f t="shared" ref="EG98" si="176">+EJ98+EK98+EL98</f>
        <v>30</v>
      </c>
      <c r="EH98" s="49">
        <v>0</v>
      </c>
      <c r="EI98" s="49">
        <f>E98/2</f>
        <v>10</v>
      </c>
      <c r="EJ98" s="110">
        <f>+EI98*3</f>
        <v>30</v>
      </c>
      <c r="EK98" s="49"/>
      <c r="EL98" s="49"/>
    </row>
    <row r="99" spans="1:142" ht="47.25" customHeight="1" thickBot="1" x14ac:dyDescent="0.4">
      <c r="A99" s="283">
        <f t="shared" ref="A99:B101" si="177">+A98</f>
        <v>10496</v>
      </c>
      <c r="B99" s="283" t="str">
        <f t="shared" si="177"/>
        <v>FD495055</v>
      </c>
      <c r="C99" s="344" t="s">
        <v>174</v>
      </c>
      <c r="D99" s="350">
        <f>+D98</f>
        <v>496</v>
      </c>
      <c r="E99" s="283"/>
      <c r="F99" s="349" t="s">
        <v>27</v>
      </c>
      <c r="G99" s="340">
        <f>+G98</f>
        <v>10</v>
      </c>
      <c r="H99" s="103"/>
      <c r="I99" s="60" t="s">
        <v>28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47"/>
      <c r="AU99" s="107"/>
      <c r="AV99" s="107"/>
      <c r="AW99" s="107"/>
      <c r="AX99" s="107"/>
      <c r="AY99" s="107"/>
      <c r="AZ99" s="53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107"/>
      <c r="CP99" s="107"/>
      <c r="CQ99" s="107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"/>
      <c r="EA99" s="5"/>
      <c r="EB99" s="5"/>
      <c r="EC99" s="5"/>
      <c r="ED99" s="5"/>
      <c r="EE99" s="108">
        <v>29</v>
      </c>
      <c r="EF99" s="2"/>
      <c r="EG99" s="109">
        <f>+EJ99+EK99+EL99</f>
        <v>0</v>
      </c>
      <c r="EH99" s="49">
        <v>0</v>
      </c>
      <c r="EI99" s="49">
        <f>E99/2</f>
        <v>0</v>
      </c>
      <c r="EJ99" s="114">
        <f>+EI99*1.5</f>
        <v>0</v>
      </c>
      <c r="EK99" s="49"/>
      <c r="EL99" s="49"/>
    </row>
    <row r="100" spans="1:142" s="333" customFormat="1" ht="47.25" customHeight="1" thickBot="1" x14ac:dyDescent="0.4">
      <c r="A100" s="283">
        <f t="shared" si="177"/>
        <v>10496</v>
      </c>
      <c r="B100" s="283" t="str">
        <f t="shared" si="177"/>
        <v>FD495055</v>
      </c>
      <c r="C100" s="344" t="s">
        <v>174</v>
      </c>
      <c r="D100" s="350">
        <f>+D99</f>
        <v>496</v>
      </c>
      <c r="E100" s="283"/>
      <c r="F100" s="349" t="s">
        <v>27</v>
      </c>
      <c r="G100" s="340">
        <f>+G99</f>
        <v>10</v>
      </c>
      <c r="H100" s="343"/>
      <c r="I100" s="342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47"/>
      <c r="AU100" s="107"/>
      <c r="AV100" s="107"/>
      <c r="AW100" s="107"/>
      <c r="AX100" s="107"/>
      <c r="AY100" s="107"/>
      <c r="AZ100" s="53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107"/>
      <c r="CP100" s="107"/>
      <c r="CQ100" s="107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"/>
      <c r="EA100" s="5"/>
      <c r="EB100" s="5"/>
      <c r="EC100" s="5"/>
      <c r="ED100" s="5"/>
      <c r="EE100" s="108">
        <v>0</v>
      </c>
      <c r="EF100" s="2"/>
      <c r="EG100" s="109">
        <f t="shared" ref="EG100" si="178">+EJ100+EK100+EL100</f>
        <v>0</v>
      </c>
      <c r="EH100" s="49">
        <v>0</v>
      </c>
      <c r="EI100" s="49">
        <f>E100/2</f>
        <v>0</v>
      </c>
      <c r="EJ100" s="110">
        <f>+EI100*3</f>
        <v>0</v>
      </c>
      <c r="EK100" s="49"/>
      <c r="EL100" s="49"/>
    </row>
    <row r="101" spans="1:142" ht="32.25" customHeight="1" thickBot="1" x14ac:dyDescent="0.4">
      <c r="A101" s="283">
        <f t="shared" si="177"/>
        <v>10496</v>
      </c>
      <c r="B101" s="283" t="str">
        <f t="shared" si="177"/>
        <v>FD495055</v>
      </c>
      <c r="C101" s="344" t="s">
        <v>174</v>
      </c>
      <c r="D101" s="348">
        <f>+D100</f>
        <v>496</v>
      </c>
      <c r="E101" s="283"/>
      <c r="F101" s="349" t="s">
        <v>27</v>
      </c>
      <c r="G101" s="340">
        <f>+G100</f>
        <v>10</v>
      </c>
      <c r="H101" s="115"/>
      <c r="I101" s="116" t="s">
        <v>28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"/>
      <c r="EA101" s="5"/>
      <c r="EB101" s="5"/>
      <c r="EC101" s="5"/>
      <c r="ED101" s="5"/>
      <c r="EE101" s="108">
        <f t="shared" si="175"/>
        <v>0</v>
      </c>
      <c r="EF101" s="5"/>
      <c r="EG101" s="109">
        <f>+EJ101+EK101+EL101</f>
        <v>0</v>
      </c>
      <c r="EH101" s="49"/>
      <c r="EI101" s="49"/>
      <c r="EJ101" s="114"/>
      <c r="EK101" s="49"/>
      <c r="EL101" s="49"/>
    </row>
    <row r="102" spans="1:142" ht="15.5" x14ac:dyDescent="0.35">
      <c r="A102" s="5"/>
      <c r="B102" s="5"/>
      <c r="C102" s="5"/>
      <c r="D102" s="11"/>
      <c r="E102" s="11"/>
      <c r="F102" s="5"/>
      <c r="G102" s="11"/>
      <c r="H102" s="1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</row>
    <row r="103" spans="1:142" ht="15.75" customHeight="1" thickBot="1" x14ac:dyDescent="0.4">
      <c r="A103" s="5"/>
      <c r="B103" s="5"/>
      <c r="C103" s="5"/>
      <c r="D103" s="11"/>
      <c r="E103" s="11"/>
      <c r="F103" s="5"/>
      <c r="G103" s="11"/>
      <c r="H103" s="1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</row>
    <row r="104" spans="1:142" ht="15.75" customHeight="1" x14ac:dyDescent="0.35">
      <c r="A104" s="92" t="s">
        <v>121</v>
      </c>
      <c r="B104" s="93"/>
      <c r="C104" s="93"/>
      <c r="D104" s="93"/>
      <c r="E104" s="93"/>
      <c r="F104" s="93"/>
      <c r="G104" s="94"/>
      <c r="H104" s="94"/>
      <c r="I104" s="95"/>
      <c r="J104" s="96"/>
      <c r="K104" s="96"/>
      <c r="L104" s="96"/>
      <c r="M104" s="96"/>
      <c r="N104" s="96"/>
      <c r="O104" s="96"/>
      <c r="P104" s="96"/>
      <c r="Q104" s="5"/>
      <c r="R104" s="5"/>
      <c r="S104" s="5"/>
      <c r="T104" s="5"/>
      <c r="U104" s="5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</row>
    <row r="105" spans="1:142" ht="47.25" customHeight="1" x14ac:dyDescent="0.35">
      <c r="A105" s="47">
        <f>+A98</f>
        <v>10496</v>
      </c>
      <c r="B105" s="47" t="str">
        <f t="shared" ref="B105:H105" si="179">+B98</f>
        <v>FD495055</v>
      </c>
      <c r="C105" s="113" t="str">
        <f t="shared" si="179"/>
        <v>ASESORÍA DISCPLINAR ADMINISTRACIÓN DE SERVICIOS DE SALUD CONSTRUCCIÓN DE TRABAJO DE GRADO</v>
      </c>
      <c r="D105" s="103">
        <f t="shared" si="179"/>
        <v>496</v>
      </c>
      <c r="E105" s="103">
        <f t="shared" si="179"/>
        <v>20</v>
      </c>
      <c r="F105" s="103" t="str">
        <f t="shared" si="179"/>
        <v>CENTRAL</v>
      </c>
      <c r="G105" s="103">
        <f t="shared" si="179"/>
        <v>10</v>
      </c>
      <c r="H105" s="103">
        <f t="shared" si="179"/>
        <v>0</v>
      </c>
      <c r="I105" s="47" t="s">
        <v>28</v>
      </c>
      <c r="J105" s="47"/>
      <c r="K105" s="47"/>
      <c r="L105" s="47"/>
      <c r="M105" s="47"/>
      <c r="N105" s="47"/>
      <c r="O105" s="47"/>
      <c r="P105" s="4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47"/>
      <c r="CO105" s="50"/>
      <c r="CP105" s="50"/>
      <c r="CQ105" s="50"/>
      <c r="CR105" s="117"/>
      <c r="CS105" s="117"/>
      <c r="CT105" s="117"/>
      <c r="CU105" s="47"/>
      <c r="CV105" s="47"/>
      <c r="CW105" s="118"/>
      <c r="CX105" s="119"/>
      <c r="CY105" s="47"/>
      <c r="CZ105" s="117"/>
      <c r="DA105" s="120" t="s">
        <v>100</v>
      </c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9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21"/>
      <c r="EA105" s="121"/>
      <c r="EB105" s="121"/>
      <c r="EC105" s="5"/>
      <c r="ED105" s="5"/>
      <c r="EE105" s="122">
        <f>(COUNTA(J105:BI105)+COUNTA(CH105:DY105)+COUNTA(BJ105:CF105))*3</f>
        <v>3</v>
      </c>
      <c r="EF105" s="2"/>
      <c r="EG105" s="5"/>
      <c r="EH105" s="5"/>
      <c r="EI105" s="5"/>
      <c r="EJ105" s="5"/>
      <c r="EK105" s="5"/>
      <c r="EL105" s="5"/>
    </row>
    <row r="106" spans="1:142" ht="47.25" customHeight="1" x14ac:dyDescent="0.35">
      <c r="A106" s="47">
        <f t="shared" ref="A106:H106" si="180">+A105</f>
        <v>10496</v>
      </c>
      <c r="B106" s="47" t="str">
        <f t="shared" si="180"/>
        <v>FD495055</v>
      </c>
      <c r="C106" s="113" t="str">
        <f t="shared" si="180"/>
        <v>ASESORÍA DISCPLINAR ADMINISTRACIÓN DE SERVICIOS DE SALUD CONSTRUCCIÓN DE TRABAJO DE GRADO</v>
      </c>
      <c r="D106" s="47">
        <f t="shared" si="180"/>
        <v>496</v>
      </c>
      <c r="E106" s="47">
        <f t="shared" si="180"/>
        <v>20</v>
      </c>
      <c r="F106" s="106" t="str">
        <f t="shared" si="180"/>
        <v>CENTRAL</v>
      </c>
      <c r="G106" s="103">
        <f t="shared" si="180"/>
        <v>10</v>
      </c>
      <c r="H106" s="47">
        <f t="shared" si="180"/>
        <v>0</v>
      </c>
      <c r="I106" s="47" t="s">
        <v>28</v>
      </c>
      <c r="J106" s="47"/>
      <c r="K106" s="47"/>
      <c r="L106" s="47"/>
      <c r="M106" s="47"/>
      <c r="N106" s="47"/>
      <c r="O106" s="47"/>
      <c r="P106" s="4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47"/>
      <c r="CO106" s="50"/>
      <c r="CP106" s="50"/>
      <c r="CQ106" s="50"/>
      <c r="CR106" s="117"/>
      <c r="CS106" s="117"/>
      <c r="CT106" s="117"/>
      <c r="CU106" s="47"/>
      <c r="CV106" s="47"/>
      <c r="CW106" s="118"/>
      <c r="CX106" s="119"/>
      <c r="CY106" s="47"/>
      <c r="CZ106" s="117"/>
      <c r="DA106" s="120" t="s">
        <v>100</v>
      </c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9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21"/>
      <c r="EA106" s="121"/>
      <c r="EB106" s="121"/>
      <c r="EC106" s="5"/>
      <c r="ED106" s="5"/>
      <c r="EE106" s="122">
        <f>(COUNTA(J106:BI106)+COUNTA(CH106:DY106)+COUNTA(BJ106:CF106))*3</f>
        <v>3</v>
      </c>
      <c r="EF106" s="2"/>
      <c r="EG106" s="5"/>
      <c r="EH106" s="5"/>
      <c r="EI106" s="5"/>
      <c r="EJ106" s="5"/>
      <c r="EK106" s="5"/>
      <c r="EL106" s="5"/>
    </row>
    <row r="107" spans="1:142" ht="47.25" customHeight="1" x14ac:dyDescent="0.35">
      <c r="A107" s="47">
        <f t="shared" ref="A107:A110" si="181">+A106</f>
        <v>10496</v>
      </c>
      <c r="B107" s="47" t="str">
        <f t="shared" ref="B107:B110" si="182">+B106</f>
        <v>FD495055</v>
      </c>
      <c r="C107" s="113" t="str">
        <f t="shared" ref="C107:C110" si="183">+C106</f>
        <v>ASESORÍA DISCPLINAR ADMINISTRACIÓN DE SERVICIOS DE SALUD CONSTRUCCIÓN DE TRABAJO DE GRADO</v>
      </c>
      <c r="D107" s="47">
        <f t="shared" ref="D107:D110" si="184">+D106</f>
        <v>496</v>
      </c>
      <c r="E107" s="47">
        <f t="shared" ref="E107:E110" si="185">+E106</f>
        <v>20</v>
      </c>
      <c r="F107" s="106" t="str">
        <f t="shared" ref="F107:F110" si="186">+F106</f>
        <v>CENTRAL</v>
      </c>
      <c r="G107" s="103">
        <f t="shared" ref="G107:G110" si="187">+G106</f>
        <v>10</v>
      </c>
      <c r="H107" s="47">
        <f t="shared" ref="H107:H110" si="188">+H106</f>
        <v>0</v>
      </c>
      <c r="I107" s="47" t="s">
        <v>28</v>
      </c>
      <c r="J107" s="47"/>
      <c r="K107" s="47"/>
      <c r="L107" s="47"/>
      <c r="M107" s="47"/>
      <c r="N107" s="47"/>
      <c r="O107" s="47"/>
      <c r="P107" s="4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47"/>
      <c r="CO107" s="50"/>
      <c r="CP107" s="50"/>
      <c r="CQ107" s="50"/>
      <c r="CR107" s="117"/>
      <c r="CS107" s="117"/>
      <c r="CT107" s="117"/>
      <c r="CU107" s="47"/>
      <c r="CV107" s="47"/>
      <c r="CW107" s="118"/>
      <c r="CX107" s="119"/>
      <c r="CY107" s="47"/>
      <c r="CZ107" s="117"/>
      <c r="DA107" s="120" t="s">
        <v>100</v>
      </c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9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21"/>
      <c r="EA107" s="121"/>
      <c r="EB107" s="121"/>
      <c r="EC107" s="5"/>
      <c r="ED107" s="5"/>
      <c r="EE107" s="122">
        <f>(COUNTA(J107:BI107)+COUNTA(CH107:DY107)+COUNTA(BJ107:CF107))*3</f>
        <v>3</v>
      </c>
      <c r="EF107" s="2"/>
      <c r="EG107" s="5"/>
      <c r="EH107" s="5"/>
      <c r="EI107" s="5"/>
      <c r="EJ107" s="5"/>
      <c r="EK107" s="5"/>
      <c r="EL107" s="5"/>
    </row>
    <row r="108" spans="1:142" ht="47.25" customHeight="1" x14ac:dyDescent="0.35">
      <c r="A108" s="47">
        <f t="shared" si="181"/>
        <v>10496</v>
      </c>
      <c r="B108" s="47" t="str">
        <f t="shared" si="182"/>
        <v>FD495055</v>
      </c>
      <c r="C108" s="113" t="str">
        <f t="shared" si="183"/>
        <v>ASESORÍA DISCPLINAR ADMINISTRACIÓN DE SERVICIOS DE SALUD CONSTRUCCIÓN DE TRABAJO DE GRADO</v>
      </c>
      <c r="D108" s="47">
        <f t="shared" si="184"/>
        <v>496</v>
      </c>
      <c r="E108" s="47">
        <f t="shared" si="185"/>
        <v>20</v>
      </c>
      <c r="F108" s="106" t="str">
        <f t="shared" si="186"/>
        <v>CENTRAL</v>
      </c>
      <c r="G108" s="103">
        <f t="shared" si="187"/>
        <v>10</v>
      </c>
      <c r="H108" s="47">
        <f t="shared" si="188"/>
        <v>0</v>
      </c>
      <c r="I108" s="47" t="s">
        <v>28</v>
      </c>
      <c r="J108" s="47"/>
      <c r="K108" s="47"/>
      <c r="L108" s="47"/>
      <c r="M108" s="47"/>
      <c r="N108" s="47"/>
      <c r="O108" s="47"/>
      <c r="P108" s="4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47"/>
      <c r="CO108" s="50"/>
      <c r="CP108" s="50"/>
      <c r="CQ108" s="50"/>
      <c r="CR108" s="117"/>
      <c r="CS108" s="117"/>
      <c r="CT108" s="117"/>
      <c r="CU108" s="47"/>
      <c r="CV108" s="47"/>
      <c r="CW108" s="118"/>
      <c r="CX108" s="119"/>
      <c r="CY108" s="47"/>
      <c r="CZ108" s="117"/>
      <c r="DA108" s="120" t="s">
        <v>100</v>
      </c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9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21"/>
      <c r="EA108" s="121"/>
      <c r="EB108" s="121"/>
      <c r="EC108" s="5"/>
      <c r="ED108" s="5"/>
      <c r="EE108" s="122">
        <f>(COUNTA(J108:BI108)+COUNTA(CH108:DY108)+COUNTA(BJ108:CF108))*3</f>
        <v>3</v>
      </c>
      <c r="EF108" s="2"/>
      <c r="EG108" s="5"/>
      <c r="EH108" s="5"/>
      <c r="EI108" s="5"/>
      <c r="EJ108" s="5"/>
      <c r="EK108" s="5"/>
      <c r="EL108" s="5"/>
    </row>
    <row r="109" spans="1:142" ht="47.25" customHeight="1" x14ac:dyDescent="0.35">
      <c r="A109" s="47">
        <f t="shared" si="181"/>
        <v>10496</v>
      </c>
      <c r="B109" s="47" t="str">
        <f t="shared" si="182"/>
        <v>FD495055</v>
      </c>
      <c r="C109" s="113" t="str">
        <f t="shared" si="183"/>
        <v>ASESORÍA DISCPLINAR ADMINISTRACIÓN DE SERVICIOS DE SALUD CONSTRUCCIÓN DE TRABAJO DE GRADO</v>
      </c>
      <c r="D109" s="47">
        <f t="shared" si="184"/>
        <v>496</v>
      </c>
      <c r="E109" s="47">
        <f t="shared" si="185"/>
        <v>20</v>
      </c>
      <c r="F109" s="106" t="str">
        <f t="shared" si="186"/>
        <v>CENTRAL</v>
      </c>
      <c r="G109" s="103">
        <f t="shared" si="187"/>
        <v>10</v>
      </c>
      <c r="H109" s="47">
        <f t="shared" si="188"/>
        <v>0</v>
      </c>
      <c r="I109" s="47" t="s">
        <v>28</v>
      </c>
      <c r="J109" s="47"/>
      <c r="K109" s="47"/>
      <c r="L109" s="47"/>
      <c r="M109" s="47"/>
      <c r="N109" s="47"/>
      <c r="O109" s="47"/>
      <c r="P109" s="4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47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47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47"/>
      <c r="CO109" s="50"/>
      <c r="CP109" s="50"/>
      <c r="CQ109" s="50"/>
      <c r="CR109" s="119"/>
      <c r="CS109" s="117"/>
      <c r="CT109" s="117"/>
      <c r="CU109" s="118"/>
      <c r="CV109" s="118"/>
      <c r="CW109" s="118"/>
      <c r="CX109" s="119" t="s">
        <v>103</v>
      </c>
      <c r="CY109" s="47"/>
      <c r="CZ109" s="47"/>
      <c r="DA109" s="47"/>
      <c r="DB109" s="117"/>
      <c r="DC109" s="119"/>
      <c r="DD109" s="117"/>
      <c r="DE109" s="119"/>
      <c r="DF109" s="117"/>
      <c r="DG109" s="117"/>
      <c r="DH109" s="117"/>
      <c r="DI109" s="117"/>
      <c r="DJ109" s="117"/>
      <c r="DK109" s="117"/>
      <c r="DL109" s="117"/>
      <c r="DM109" s="119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21"/>
      <c r="EA109" s="121"/>
      <c r="EB109" s="121"/>
      <c r="EC109" s="5"/>
      <c r="ED109" s="5"/>
      <c r="EE109" s="122">
        <f>(COUNTA(J109:BI109)+COUNTA(CH109:DY109)+COUNTA(BJ109:CF109))*3</f>
        <v>3</v>
      </c>
      <c r="EF109" s="2"/>
      <c r="EG109" s="5"/>
      <c r="EH109" s="5"/>
      <c r="EI109" s="5"/>
      <c r="EJ109" s="5"/>
      <c r="EK109" s="5"/>
      <c r="EL109" s="5"/>
    </row>
    <row r="110" spans="1:142" ht="47.25" customHeight="1" x14ac:dyDescent="0.35">
      <c r="A110" s="47">
        <f t="shared" si="181"/>
        <v>10496</v>
      </c>
      <c r="B110" s="47" t="str">
        <f t="shared" si="182"/>
        <v>FD495055</v>
      </c>
      <c r="C110" s="113" t="str">
        <f t="shared" si="183"/>
        <v>ASESORÍA DISCPLINAR ADMINISTRACIÓN DE SERVICIOS DE SALUD CONSTRUCCIÓN DE TRABAJO DE GRADO</v>
      </c>
      <c r="D110" s="47">
        <f t="shared" si="184"/>
        <v>496</v>
      </c>
      <c r="E110" s="47">
        <f t="shared" si="185"/>
        <v>20</v>
      </c>
      <c r="F110" s="106" t="str">
        <f t="shared" si="186"/>
        <v>CENTRAL</v>
      </c>
      <c r="G110" s="103">
        <f t="shared" si="187"/>
        <v>10</v>
      </c>
      <c r="H110" s="47">
        <f t="shared" si="188"/>
        <v>0</v>
      </c>
      <c r="I110" s="47" t="s">
        <v>28</v>
      </c>
      <c r="J110" s="47"/>
      <c r="K110" s="47"/>
      <c r="L110" s="47"/>
      <c r="M110" s="47"/>
      <c r="N110" s="47"/>
      <c r="O110" s="47"/>
      <c r="P110" s="4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47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47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47"/>
      <c r="CO110" s="50"/>
      <c r="CP110" s="50"/>
      <c r="CQ110" s="50"/>
      <c r="CR110" s="119"/>
      <c r="CS110" s="117"/>
      <c r="CT110" s="117"/>
      <c r="CU110" s="118"/>
      <c r="CV110" s="118"/>
      <c r="CW110" s="118"/>
      <c r="CX110" s="119" t="s">
        <v>103</v>
      </c>
      <c r="CY110" s="47"/>
      <c r="CZ110" s="47"/>
      <c r="DA110" s="47"/>
      <c r="DB110" s="117"/>
      <c r="DC110" s="119"/>
      <c r="DD110" s="117"/>
      <c r="DE110" s="119"/>
      <c r="DF110" s="117"/>
      <c r="DG110" s="117"/>
      <c r="DH110" s="117"/>
      <c r="DI110" s="117"/>
      <c r="DJ110" s="117"/>
      <c r="DK110" s="117"/>
      <c r="DL110" s="117"/>
      <c r="DM110" s="119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21"/>
      <c r="EA110" s="121"/>
      <c r="EB110" s="121"/>
      <c r="EC110" s="5"/>
      <c r="ED110" s="5"/>
      <c r="EE110" s="122">
        <v>0</v>
      </c>
      <c r="EF110" s="2"/>
      <c r="EG110" s="5"/>
      <c r="EH110" s="5"/>
      <c r="EI110" s="5"/>
      <c r="EJ110" s="5"/>
      <c r="EK110" s="5"/>
      <c r="EL110" s="5"/>
    </row>
    <row r="111" spans="1:142" ht="47.25" customHeight="1" x14ac:dyDescent="0.35">
      <c r="A111" s="47">
        <f>+A100</f>
        <v>10496</v>
      </c>
      <c r="B111" s="47" t="str">
        <f t="shared" ref="B111:H111" si="189">+B100</f>
        <v>FD495055</v>
      </c>
      <c r="C111" s="113" t="str">
        <f t="shared" si="189"/>
        <v>ASESORÍA DISCPLINAR ADMINISTRACIÓN DE SERVICIOS DE SALUD CONSTRUCCIÓN DE TRABAJO DE GRADO</v>
      </c>
      <c r="D111" s="47">
        <f t="shared" si="189"/>
        <v>496</v>
      </c>
      <c r="E111" s="47">
        <f t="shared" si="189"/>
        <v>0</v>
      </c>
      <c r="F111" s="47" t="str">
        <f t="shared" si="189"/>
        <v>CENTRAL</v>
      </c>
      <c r="G111" s="47">
        <f t="shared" si="189"/>
        <v>10</v>
      </c>
      <c r="H111" s="47">
        <f t="shared" si="189"/>
        <v>0</v>
      </c>
      <c r="I111" s="47" t="s">
        <v>28</v>
      </c>
      <c r="J111" s="47"/>
      <c r="K111" s="47"/>
      <c r="L111" s="47"/>
      <c r="M111" s="47"/>
      <c r="N111" s="47"/>
      <c r="O111" s="47"/>
      <c r="P111" s="4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23"/>
      <c r="BE111" s="50"/>
      <c r="BF111" s="50"/>
      <c r="BG111" s="47"/>
      <c r="BH111" s="47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117"/>
      <c r="CS111" s="117"/>
      <c r="CT111" s="118"/>
      <c r="CU111" s="118"/>
      <c r="CV111" s="118"/>
      <c r="CW111" s="118"/>
      <c r="CX111" s="119" t="s">
        <v>103</v>
      </c>
      <c r="CY111" s="117"/>
      <c r="CZ111" s="47"/>
      <c r="DA111" s="47"/>
      <c r="DB111" s="117"/>
      <c r="DC111" s="119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21"/>
      <c r="EA111" s="121"/>
      <c r="EB111" s="121"/>
      <c r="EC111" s="5"/>
      <c r="ED111" s="5"/>
      <c r="EE111" s="122">
        <f>(COUNTA(J111:BI111)+COUNTA(CH111:DY111)+COUNTA(BJ111:CF111))*3</f>
        <v>3</v>
      </c>
      <c r="EF111" s="2"/>
      <c r="EG111" s="5"/>
      <c r="EH111" s="5"/>
      <c r="EI111" s="5"/>
      <c r="EJ111" s="5"/>
      <c r="EK111" s="5"/>
      <c r="EL111" s="5"/>
    </row>
    <row r="112" spans="1:142" ht="47.25" customHeight="1" x14ac:dyDescent="0.35">
      <c r="A112" s="47">
        <f>+A111</f>
        <v>10496</v>
      </c>
      <c r="B112" s="47" t="str">
        <f t="shared" ref="B112:H112" si="190">+B111</f>
        <v>FD495055</v>
      </c>
      <c r="C112" s="113" t="str">
        <f t="shared" si="190"/>
        <v>ASESORÍA DISCPLINAR ADMINISTRACIÓN DE SERVICIOS DE SALUD CONSTRUCCIÓN DE TRABAJO DE GRADO</v>
      </c>
      <c r="D112" s="47">
        <f t="shared" si="190"/>
        <v>496</v>
      </c>
      <c r="E112" s="47">
        <f t="shared" si="190"/>
        <v>0</v>
      </c>
      <c r="F112" s="47" t="str">
        <f t="shared" si="190"/>
        <v>CENTRAL</v>
      </c>
      <c r="G112" s="47">
        <f t="shared" si="190"/>
        <v>10</v>
      </c>
      <c r="H112" s="47">
        <f t="shared" si="190"/>
        <v>0</v>
      </c>
      <c r="I112" s="47" t="s">
        <v>28</v>
      </c>
      <c r="J112" s="47"/>
      <c r="K112" s="47"/>
      <c r="L112" s="47"/>
      <c r="M112" s="47"/>
      <c r="N112" s="47"/>
      <c r="O112" s="47"/>
      <c r="P112" s="4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23"/>
      <c r="BE112" s="50"/>
      <c r="BF112" s="50"/>
      <c r="BG112" s="47"/>
      <c r="BH112" s="47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117"/>
      <c r="CS112" s="117"/>
      <c r="CT112" s="118"/>
      <c r="CU112" s="118"/>
      <c r="CV112" s="118"/>
      <c r="CW112" s="118"/>
      <c r="CX112" s="119" t="s">
        <v>103</v>
      </c>
      <c r="CY112" s="117"/>
      <c r="CZ112" s="47"/>
      <c r="DA112" s="47"/>
      <c r="DB112" s="117"/>
      <c r="DC112" s="119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21"/>
      <c r="EA112" s="121"/>
      <c r="EB112" s="121"/>
      <c r="EC112" s="5"/>
      <c r="ED112" s="5"/>
      <c r="EE112" s="122">
        <f>(COUNTA(J112:BI112)+COUNTA(CH112:DY112)+COUNTA(BJ112:CF112))*3</f>
        <v>3</v>
      </c>
      <c r="EF112" s="2"/>
      <c r="EG112" s="5"/>
      <c r="EH112" s="5"/>
      <c r="EI112" s="5"/>
      <c r="EJ112" s="5"/>
      <c r="EK112" s="5"/>
      <c r="EL112" s="5"/>
    </row>
    <row r="113" spans="1:142" ht="47.25" customHeight="1" x14ac:dyDescent="0.35">
      <c r="A113" s="47">
        <f t="shared" ref="A113:A115" si="191">+A112</f>
        <v>10496</v>
      </c>
      <c r="B113" s="47" t="str">
        <f t="shared" ref="B113:B116" si="192">+B112</f>
        <v>FD495055</v>
      </c>
      <c r="C113" s="113" t="str">
        <f t="shared" ref="C113:C116" si="193">+C112</f>
        <v>ASESORÍA DISCPLINAR ADMINISTRACIÓN DE SERVICIOS DE SALUD CONSTRUCCIÓN DE TRABAJO DE GRADO</v>
      </c>
      <c r="D113" s="47">
        <f t="shared" ref="D113:D116" si="194">+D112</f>
        <v>496</v>
      </c>
      <c r="E113" s="47">
        <f t="shared" ref="E113:E116" si="195">+E112</f>
        <v>0</v>
      </c>
      <c r="F113" s="47" t="str">
        <f t="shared" ref="F113:F116" si="196">+F112</f>
        <v>CENTRAL</v>
      </c>
      <c r="G113" s="47">
        <f t="shared" ref="G113:G116" si="197">+G112</f>
        <v>10</v>
      </c>
      <c r="H113" s="47">
        <f t="shared" ref="H113:H116" si="198">+H112</f>
        <v>0</v>
      </c>
      <c r="I113" s="47" t="s">
        <v>28</v>
      </c>
      <c r="J113" s="47"/>
      <c r="K113" s="47"/>
      <c r="L113" s="47"/>
      <c r="M113" s="47"/>
      <c r="N113" s="47"/>
      <c r="O113" s="47"/>
      <c r="P113" s="4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23"/>
      <c r="BE113" s="50"/>
      <c r="BF113" s="50"/>
      <c r="BG113" s="47"/>
      <c r="BH113" s="47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117"/>
      <c r="CS113" s="117"/>
      <c r="CT113" s="118"/>
      <c r="CU113" s="118"/>
      <c r="CV113" s="118"/>
      <c r="CW113" s="118"/>
      <c r="CX113" s="119" t="s">
        <v>103</v>
      </c>
      <c r="CY113" s="117"/>
      <c r="CZ113" s="47"/>
      <c r="DA113" s="47"/>
      <c r="DB113" s="117"/>
      <c r="DC113" s="119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21"/>
      <c r="EA113" s="121"/>
      <c r="EB113" s="121"/>
      <c r="EC113" s="5"/>
      <c r="ED113" s="5"/>
      <c r="EE113" s="122">
        <f>(COUNTA(J113:BI113)+COUNTA(CH113:DY113)+COUNTA(BJ113:CF113))*3</f>
        <v>3</v>
      </c>
      <c r="EF113" s="2"/>
      <c r="EG113" s="5"/>
      <c r="EH113" s="5"/>
      <c r="EI113" s="5"/>
      <c r="EJ113" s="5"/>
      <c r="EK113" s="5"/>
      <c r="EL113" s="5"/>
    </row>
    <row r="114" spans="1:142" ht="47.25" customHeight="1" x14ac:dyDescent="0.35">
      <c r="A114" s="47">
        <f t="shared" si="191"/>
        <v>10496</v>
      </c>
      <c r="B114" s="47" t="str">
        <f t="shared" si="192"/>
        <v>FD495055</v>
      </c>
      <c r="C114" s="113" t="str">
        <f t="shared" si="193"/>
        <v>ASESORÍA DISCPLINAR ADMINISTRACIÓN DE SERVICIOS DE SALUD CONSTRUCCIÓN DE TRABAJO DE GRADO</v>
      </c>
      <c r="D114" s="47">
        <f t="shared" si="194"/>
        <v>496</v>
      </c>
      <c r="E114" s="47">
        <f t="shared" si="195"/>
        <v>0</v>
      </c>
      <c r="F114" s="47" t="str">
        <f t="shared" si="196"/>
        <v>CENTRAL</v>
      </c>
      <c r="G114" s="47">
        <f t="shared" si="197"/>
        <v>10</v>
      </c>
      <c r="H114" s="47">
        <f t="shared" si="198"/>
        <v>0</v>
      </c>
      <c r="I114" s="47" t="s">
        <v>28</v>
      </c>
      <c r="J114" s="47"/>
      <c r="K114" s="47"/>
      <c r="L114" s="47"/>
      <c r="M114" s="47"/>
      <c r="N114" s="47"/>
      <c r="O114" s="47"/>
      <c r="P114" s="4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23"/>
      <c r="BE114" s="50"/>
      <c r="BF114" s="50"/>
      <c r="BG114" s="47"/>
      <c r="BH114" s="47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117"/>
      <c r="CS114" s="117"/>
      <c r="CT114" s="118"/>
      <c r="CU114" s="118"/>
      <c r="CV114" s="118"/>
      <c r="CW114" s="118"/>
      <c r="CX114" s="119" t="s">
        <v>103</v>
      </c>
      <c r="CY114" s="117"/>
      <c r="CZ114" s="47"/>
      <c r="DA114" s="47"/>
      <c r="DB114" s="117"/>
      <c r="DC114" s="119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21"/>
      <c r="EA114" s="121"/>
      <c r="EB114" s="121"/>
      <c r="EC114" s="5"/>
      <c r="ED114" s="5"/>
      <c r="EE114" s="122">
        <f>(COUNTA(J114:BI114)+COUNTA(CH114:DY114)+COUNTA(BJ114:CF114))*3</f>
        <v>3</v>
      </c>
      <c r="EF114" s="2"/>
      <c r="EG114" s="5"/>
      <c r="EH114" s="5"/>
      <c r="EI114" s="5"/>
      <c r="EJ114" s="5"/>
      <c r="EK114" s="5"/>
      <c r="EL114" s="5"/>
    </row>
    <row r="115" spans="1:142" ht="47.25" customHeight="1" x14ac:dyDescent="0.35">
      <c r="A115" s="47">
        <f t="shared" si="191"/>
        <v>10496</v>
      </c>
      <c r="B115" s="47" t="str">
        <f t="shared" si="192"/>
        <v>FD495055</v>
      </c>
      <c r="C115" s="113" t="str">
        <f t="shared" si="193"/>
        <v>ASESORÍA DISCPLINAR ADMINISTRACIÓN DE SERVICIOS DE SALUD CONSTRUCCIÓN DE TRABAJO DE GRADO</v>
      </c>
      <c r="D115" s="47">
        <f t="shared" si="194"/>
        <v>496</v>
      </c>
      <c r="E115" s="47">
        <f t="shared" si="195"/>
        <v>0</v>
      </c>
      <c r="F115" s="47" t="str">
        <f t="shared" si="196"/>
        <v>CENTRAL</v>
      </c>
      <c r="G115" s="47">
        <f t="shared" si="197"/>
        <v>10</v>
      </c>
      <c r="H115" s="47">
        <f t="shared" si="198"/>
        <v>0</v>
      </c>
      <c r="I115" s="47" t="s">
        <v>28</v>
      </c>
      <c r="J115" s="47"/>
      <c r="K115" s="47"/>
      <c r="L115" s="47"/>
      <c r="M115" s="47"/>
      <c r="N115" s="47"/>
      <c r="O115" s="47"/>
      <c r="P115" s="4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50"/>
      <c r="BE115" s="50"/>
      <c r="BF115" s="50"/>
      <c r="BG115" s="47"/>
      <c r="BH115" s="47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119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119"/>
      <c r="CS115" s="117"/>
      <c r="CT115" s="50"/>
      <c r="CU115" s="117"/>
      <c r="CV115" s="117"/>
      <c r="CW115" s="117"/>
      <c r="CX115" s="47"/>
      <c r="CY115" s="117"/>
      <c r="CZ115" s="47"/>
      <c r="DA115" s="47"/>
      <c r="DB115" s="117"/>
      <c r="DC115" s="117"/>
      <c r="DD115" s="117"/>
      <c r="DE115" s="117"/>
      <c r="DF115" s="120" t="s">
        <v>109</v>
      </c>
      <c r="DG115" s="117"/>
      <c r="DH115" s="118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21"/>
      <c r="EA115" s="121"/>
      <c r="EB115" s="121"/>
      <c r="EC115" s="5"/>
      <c r="ED115" s="5"/>
      <c r="EE115" s="122">
        <f>(COUNTA(J115:BI115)+COUNTA(CH115:DY115)+COUNTA(BJ115:CF115))*3</f>
        <v>3</v>
      </c>
      <c r="EF115" s="2"/>
      <c r="EG115" s="5"/>
      <c r="EH115" s="5"/>
      <c r="EI115" s="5"/>
      <c r="EJ115" s="5"/>
      <c r="EK115" s="5"/>
      <c r="EL115" s="5"/>
    </row>
    <row r="116" spans="1:142" ht="47.25" customHeight="1" x14ac:dyDescent="0.35">
      <c r="A116" s="47">
        <f>+A115</f>
        <v>10496</v>
      </c>
      <c r="B116" s="47" t="str">
        <f t="shared" si="192"/>
        <v>FD495055</v>
      </c>
      <c r="C116" s="113" t="str">
        <f t="shared" si="193"/>
        <v>ASESORÍA DISCPLINAR ADMINISTRACIÓN DE SERVICIOS DE SALUD CONSTRUCCIÓN DE TRABAJO DE GRADO</v>
      </c>
      <c r="D116" s="47">
        <f t="shared" si="194"/>
        <v>496</v>
      </c>
      <c r="E116" s="47">
        <f t="shared" si="195"/>
        <v>0</v>
      </c>
      <c r="F116" s="47" t="str">
        <f t="shared" si="196"/>
        <v>CENTRAL</v>
      </c>
      <c r="G116" s="47">
        <f t="shared" si="197"/>
        <v>10</v>
      </c>
      <c r="H116" s="47">
        <f t="shared" si="198"/>
        <v>0</v>
      </c>
      <c r="I116" s="124" t="s">
        <v>28</v>
      </c>
      <c r="J116" s="47"/>
      <c r="K116" s="47"/>
      <c r="L116" s="47"/>
      <c r="M116" s="47"/>
      <c r="N116" s="47"/>
      <c r="O116" s="47"/>
      <c r="P116" s="4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119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119"/>
      <c r="CS116" s="117"/>
      <c r="CT116" s="107"/>
      <c r="CU116" s="118"/>
      <c r="CV116" s="118"/>
      <c r="CW116" s="47"/>
      <c r="CX116" s="119"/>
      <c r="CY116" s="117"/>
      <c r="CZ116" s="117"/>
      <c r="DA116" s="117"/>
      <c r="DB116" s="117"/>
      <c r="DC116" s="117"/>
      <c r="DD116" s="117"/>
      <c r="DE116" s="117"/>
      <c r="DF116" s="120" t="s">
        <v>109</v>
      </c>
      <c r="DG116" s="117"/>
      <c r="DH116" s="118"/>
      <c r="DI116" s="117"/>
      <c r="DJ116" s="107"/>
      <c r="DK116" s="107"/>
      <c r="DL116" s="117"/>
      <c r="DM116" s="119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21"/>
      <c r="EA116" s="121"/>
      <c r="EB116" s="121"/>
      <c r="EC116" s="5"/>
      <c r="ED116" s="5"/>
      <c r="EE116" s="122">
        <v>3</v>
      </c>
      <c r="EF116" s="2"/>
      <c r="EG116" s="5"/>
      <c r="EH116" s="5"/>
      <c r="EI116" s="5"/>
      <c r="EJ116" s="5"/>
      <c r="EK116" s="5"/>
      <c r="EL116" s="5"/>
    </row>
    <row r="117" spans="1:142" ht="15.5" x14ac:dyDescent="0.35">
      <c r="A117" s="5"/>
      <c r="B117" s="5"/>
      <c r="C117" s="5"/>
      <c r="D117" s="11"/>
      <c r="E117" s="11"/>
      <c r="F117" s="5"/>
      <c r="G117" s="11"/>
      <c r="H117" s="11"/>
      <c r="I117" s="5"/>
      <c r="J117" s="5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</row>
    <row r="118" spans="1:142" ht="15.5" x14ac:dyDescent="0.35">
      <c r="A118" s="5"/>
      <c r="B118" s="5"/>
      <c r="C118" s="5"/>
      <c r="D118" s="11"/>
      <c r="E118" s="11"/>
      <c r="F118" s="5"/>
      <c r="G118" s="11"/>
      <c r="H118" s="11"/>
      <c r="I118" s="5"/>
      <c r="J118" s="5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</row>
    <row r="119" spans="1:142" ht="15.75" customHeight="1" x14ac:dyDescent="0.35">
      <c r="A119" s="5"/>
      <c r="B119" s="5"/>
      <c r="C119" s="5"/>
      <c r="D119" s="11"/>
      <c r="E119" s="11"/>
      <c r="F119" s="5"/>
      <c r="G119" s="11"/>
      <c r="H119" s="11"/>
      <c r="I119" s="5"/>
      <c r="J119" s="5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125">
        <f>SUM(EE98:EE116)</f>
        <v>92</v>
      </c>
      <c r="EF119" s="5"/>
      <c r="EG119" s="5"/>
      <c r="EH119" s="5"/>
      <c r="EI119" s="5"/>
      <c r="EJ119" s="5"/>
      <c r="EK119" s="5"/>
      <c r="EL119" s="5"/>
    </row>
    <row r="120" spans="1:142" ht="15.5" x14ac:dyDescent="0.35">
      <c r="A120" s="5"/>
      <c r="B120" s="5"/>
      <c r="C120" s="5"/>
      <c r="D120" s="11"/>
      <c r="E120" s="11"/>
      <c r="F120" s="5"/>
      <c r="G120" s="11"/>
      <c r="H120" s="11"/>
      <c r="I120" s="5"/>
      <c r="J120" s="5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</row>
    <row r="121" spans="1:142" ht="15.75" customHeight="1" x14ac:dyDescent="0.35">
      <c r="A121" s="5"/>
      <c r="B121" s="5"/>
      <c r="C121" s="5"/>
      <c r="D121" s="11"/>
      <c r="E121" s="11"/>
      <c r="F121" s="5"/>
      <c r="G121" s="11"/>
      <c r="H121" s="11"/>
      <c r="I121" s="5"/>
      <c r="J121" s="5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125" t="e">
        <f>+EE119+#REF!+DS83+#REF!</f>
        <v>#REF!</v>
      </c>
      <c r="EF121" s="5"/>
      <c r="EG121" s="1" t="s">
        <v>122</v>
      </c>
      <c r="EH121" s="5"/>
      <c r="EI121" s="5"/>
      <c r="EJ121" s="5"/>
      <c r="EK121" s="5"/>
      <c r="EL121" s="5"/>
    </row>
    <row r="122" spans="1:142" ht="15.5" x14ac:dyDescent="0.35">
      <c r="A122" s="5"/>
      <c r="B122" s="5"/>
      <c r="C122" s="5"/>
      <c r="D122" s="11"/>
      <c r="E122" s="11"/>
      <c r="F122" s="5"/>
      <c r="G122" s="11"/>
      <c r="H122" s="11"/>
      <c r="I122" s="5"/>
      <c r="J122" s="5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</row>
    <row r="123" spans="1:142" ht="15.5" x14ac:dyDescent="0.35">
      <c r="A123" s="5"/>
      <c r="B123" s="5"/>
      <c r="C123" s="5"/>
      <c r="D123" s="11"/>
      <c r="E123" s="11"/>
      <c r="F123" s="5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</row>
    <row r="124" spans="1:142" ht="15.5" x14ac:dyDescent="0.35">
      <c r="A124" s="5"/>
      <c r="B124" s="5"/>
      <c r="C124" s="5"/>
      <c r="D124" s="11"/>
      <c r="E124" s="11"/>
      <c r="F124" s="5"/>
      <c r="G124" s="11"/>
      <c r="H124" s="11"/>
      <c r="I124" s="5"/>
      <c r="J124" s="5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</row>
    <row r="125" spans="1:142" ht="15.5" x14ac:dyDescent="0.35">
      <c r="A125" s="5"/>
      <c r="B125" s="5"/>
      <c r="C125" s="5"/>
      <c r="D125" s="11"/>
      <c r="E125" s="11"/>
      <c r="F125" s="5"/>
      <c r="G125" s="11"/>
      <c r="H125" s="11"/>
      <c r="I125" s="5"/>
      <c r="J125" s="5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</row>
    <row r="126" spans="1:142" ht="15.5" x14ac:dyDescent="0.35">
      <c r="A126" s="5"/>
      <c r="B126" s="5"/>
      <c r="C126" s="5"/>
      <c r="D126" s="11"/>
      <c r="E126" s="11"/>
      <c r="F126" s="5"/>
      <c r="G126" s="11"/>
      <c r="H126" s="11"/>
      <c r="I126" s="5"/>
      <c r="J126" s="5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</row>
    <row r="127" spans="1:142" ht="15.5" x14ac:dyDescent="0.35">
      <c r="A127" s="5"/>
      <c r="B127" s="5"/>
      <c r="C127" s="5"/>
      <c r="D127" s="11"/>
      <c r="E127" s="11"/>
      <c r="F127" s="5"/>
      <c r="G127" s="11"/>
      <c r="H127" s="11"/>
      <c r="I127" s="5"/>
      <c r="J127" s="5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</row>
    <row r="128" spans="1:142" ht="15.5" x14ac:dyDescent="0.35">
      <c r="A128" s="5"/>
      <c r="B128" s="5"/>
      <c r="C128" s="5"/>
      <c r="D128" s="11"/>
      <c r="E128" s="11"/>
      <c r="F128" s="5"/>
      <c r="G128" s="11"/>
      <c r="H128" s="11"/>
      <c r="I128" s="5"/>
      <c r="J128" s="5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</row>
    <row r="129" spans="1:142" ht="15.5" x14ac:dyDescent="0.35">
      <c r="A129" s="5"/>
      <c r="B129" s="5"/>
      <c r="C129" s="5"/>
      <c r="D129" s="11"/>
      <c r="E129" s="11"/>
      <c r="F129" s="5"/>
      <c r="G129" s="11"/>
      <c r="H129" s="11"/>
      <c r="I129" s="5"/>
      <c r="J129" s="5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</row>
    <row r="130" spans="1:142" ht="15.5" x14ac:dyDescent="0.35">
      <c r="A130" s="5"/>
      <c r="B130" s="5"/>
      <c r="C130" s="5"/>
      <c r="D130" s="11"/>
      <c r="E130" s="11"/>
      <c r="F130" s="5"/>
      <c r="G130" s="11"/>
      <c r="H130" s="11"/>
      <c r="I130" s="5"/>
      <c r="J130" s="5"/>
      <c r="K130" s="5"/>
      <c r="L130" s="5"/>
      <c r="M130" s="5"/>
      <c r="N130" s="5"/>
      <c r="O130" s="5"/>
      <c r="P130" s="5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</row>
    <row r="131" spans="1:142" ht="15.5" x14ac:dyDescent="0.35">
      <c r="A131" s="5"/>
      <c r="B131" s="5"/>
      <c r="C131" s="5"/>
      <c r="D131" s="11"/>
      <c r="E131" s="11"/>
      <c r="F131" s="5"/>
      <c r="G131" s="11"/>
      <c r="H131" s="11"/>
      <c r="I131" s="5"/>
      <c r="J131" s="5"/>
      <c r="K131" s="5"/>
      <c r="L131" s="5"/>
      <c r="M131" s="5"/>
      <c r="N131" s="5"/>
      <c r="O131" s="5"/>
      <c r="P131" s="5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</row>
    <row r="132" spans="1:142" ht="15.5" x14ac:dyDescent="0.35">
      <c r="A132" s="5"/>
      <c r="B132" s="5"/>
      <c r="C132" s="5"/>
      <c r="D132" s="11"/>
      <c r="E132" s="11"/>
      <c r="F132" s="5"/>
      <c r="G132" s="11"/>
      <c r="H132" s="11"/>
      <c r="I132" s="5"/>
      <c r="J132" s="5"/>
      <c r="K132" s="5"/>
      <c r="L132" s="5"/>
      <c r="M132" s="5"/>
      <c r="N132" s="5"/>
      <c r="O132" s="5"/>
      <c r="P132" s="5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</row>
    <row r="133" spans="1:142" ht="15.5" x14ac:dyDescent="0.35">
      <c r="A133" s="5"/>
      <c r="B133" s="5"/>
      <c r="C133" s="5"/>
      <c r="D133" s="11"/>
      <c r="E133" s="11"/>
      <c r="F133" s="5"/>
      <c r="G133" s="11"/>
      <c r="H133" s="11"/>
      <c r="I133" s="5"/>
      <c r="J133" s="5"/>
      <c r="K133" s="5"/>
      <c r="L133" s="5"/>
      <c r="M133" s="5"/>
      <c r="N133" s="5"/>
      <c r="O133" s="5"/>
      <c r="P133" s="5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</row>
    <row r="134" spans="1:142" ht="15.5" x14ac:dyDescent="0.35">
      <c r="A134" s="5"/>
      <c r="B134" s="5"/>
      <c r="C134" s="5"/>
      <c r="D134" s="11"/>
      <c r="E134" s="11"/>
      <c r="F134" s="5"/>
      <c r="G134" s="11"/>
      <c r="H134" s="11"/>
      <c r="I134" s="5"/>
      <c r="J134" s="5"/>
      <c r="K134" s="5"/>
      <c r="L134" s="5"/>
      <c r="M134" s="5"/>
      <c r="N134" s="5"/>
      <c r="O134" s="5"/>
      <c r="P134" s="5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</row>
    <row r="135" spans="1:142" ht="15.5" x14ac:dyDescent="0.35">
      <c r="A135" s="5"/>
      <c r="B135" s="5"/>
      <c r="C135" s="5"/>
      <c r="D135" s="11"/>
      <c r="E135" s="11"/>
      <c r="F135" s="5"/>
      <c r="G135" s="11"/>
      <c r="H135" s="11"/>
      <c r="I135" s="5"/>
      <c r="J135" s="5"/>
      <c r="K135" s="5"/>
      <c r="L135" s="5"/>
      <c r="M135" s="5"/>
      <c r="N135" s="5"/>
      <c r="O135" s="5"/>
      <c r="P135" s="5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</row>
    <row r="136" spans="1:142" ht="15.5" x14ac:dyDescent="0.35">
      <c r="A136" s="5"/>
      <c r="B136" s="5"/>
      <c r="C136" s="5"/>
      <c r="D136" s="11"/>
      <c r="E136" s="11"/>
      <c r="F136" s="5"/>
      <c r="G136" s="11"/>
      <c r="H136" s="11"/>
      <c r="I136" s="5"/>
      <c r="J136" s="5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</row>
    <row r="137" spans="1:142" ht="15.5" x14ac:dyDescent="0.35">
      <c r="A137" s="5"/>
      <c r="B137" s="5"/>
      <c r="C137" s="5"/>
      <c r="D137" s="11"/>
      <c r="E137" s="11"/>
      <c r="F137" s="5"/>
      <c r="G137" s="11"/>
      <c r="H137" s="11"/>
      <c r="I137" s="5"/>
      <c r="J137" s="5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</row>
    <row r="138" spans="1:142" ht="15.5" x14ac:dyDescent="0.35">
      <c r="A138" s="5"/>
      <c r="B138" s="5"/>
      <c r="C138" s="5"/>
      <c r="D138" s="11"/>
      <c r="E138" s="11"/>
      <c r="F138" s="5"/>
      <c r="G138" s="11"/>
      <c r="H138" s="11"/>
      <c r="I138" s="5"/>
      <c r="J138" s="5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</row>
    <row r="139" spans="1:142" ht="15.5" x14ac:dyDescent="0.35">
      <c r="A139" s="5"/>
      <c r="B139" s="5"/>
      <c r="C139" s="5"/>
      <c r="D139" s="11"/>
      <c r="E139" s="11"/>
      <c r="F139" s="5"/>
      <c r="G139" s="11"/>
      <c r="H139" s="11"/>
      <c r="I139" s="5"/>
      <c r="J139" s="5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</row>
    <row r="140" spans="1:142" ht="15.5" x14ac:dyDescent="0.35">
      <c r="A140" s="5"/>
      <c r="B140" s="5"/>
      <c r="C140" s="5"/>
      <c r="D140" s="11"/>
      <c r="E140" s="11"/>
      <c r="F140" s="5"/>
      <c r="G140" s="11"/>
      <c r="H140" s="11"/>
      <c r="I140" s="5"/>
      <c r="J140" s="5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</row>
    <row r="141" spans="1:142" ht="15.5" x14ac:dyDescent="0.35">
      <c r="A141" s="5"/>
      <c r="B141" s="5"/>
      <c r="C141" s="5"/>
      <c r="D141" s="11"/>
      <c r="E141" s="11"/>
      <c r="F141" s="5"/>
      <c r="G141" s="11"/>
      <c r="H141" s="11"/>
      <c r="I141" s="5"/>
      <c r="J141" s="5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</row>
    <row r="142" spans="1:142" ht="15.5" x14ac:dyDescent="0.35">
      <c r="A142" s="5"/>
      <c r="B142" s="5"/>
      <c r="C142" s="5"/>
      <c r="D142" s="11"/>
      <c r="E142" s="11"/>
      <c r="F142" s="5"/>
      <c r="G142" s="11"/>
      <c r="H142" s="11"/>
      <c r="I142" s="5"/>
      <c r="J142" s="5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</row>
    <row r="143" spans="1:142" ht="15.5" x14ac:dyDescent="0.35">
      <c r="A143" s="5"/>
      <c r="B143" s="5"/>
      <c r="C143" s="5"/>
      <c r="D143" s="11"/>
      <c r="E143" s="11"/>
      <c r="F143" s="5"/>
      <c r="G143" s="11"/>
      <c r="H143" s="11"/>
      <c r="I143" s="5"/>
      <c r="J143" s="5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</row>
    <row r="144" spans="1:142" ht="15.5" x14ac:dyDescent="0.35">
      <c r="A144" s="5"/>
      <c r="B144" s="5"/>
      <c r="C144" s="5"/>
      <c r="D144" s="11"/>
      <c r="E144" s="11"/>
      <c r="F144" s="5"/>
      <c r="G144" s="11"/>
      <c r="H144" s="11"/>
      <c r="I144" s="5"/>
      <c r="J144" s="5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</row>
    <row r="145" spans="1:142" ht="15.5" x14ac:dyDescent="0.35">
      <c r="A145" s="5"/>
      <c r="B145" s="5"/>
      <c r="C145" s="5"/>
      <c r="D145" s="11"/>
      <c r="E145" s="11"/>
      <c r="F145" s="5"/>
      <c r="G145" s="11"/>
      <c r="H145" s="11"/>
      <c r="I145" s="5"/>
      <c r="J145" s="5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</row>
    <row r="146" spans="1:142" ht="15.5" x14ac:dyDescent="0.35">
      <c r="A146" s="5"/>
      <c r="B146" s="5"/>
      <c r="C146" s="5"/>
      <c r="D146" s="11"/>
      <c r="E146" s="11"/>
      <c r="F146" s="5"/>
      <c r="G146" s="11"/>
      <c r="H146" s="11"/>
      <c r="I146" s="5"/>
      <c r="J146" s="5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</row>
    <row r="147" spans="1:142" ht="15.5" x14ac:dyDescent="0.35">
      <c r="A147" s="5"/>
      <c r="B147" s="5"/>
      <c r="C147" s="5"/>
      <c r="D147" s="11"/>
      <c r="E147" s="11"/>
      <c r="F147" s="5"/>
      <c r="G147" s="11"/>
      <c r="H147" s="11"/>
      <c r="I147" s="5"/>
      <c r="J147" s="5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</row>
    <row r="148" spans="1:142" ht="15.5" x14ac:dyDescent="0.35">
      <c r="A148" s="5"/>
      <c r="B148" s="5"/>
      <c r="C148" s="5"/>
      <c r="D148" s="11"/>
      <c r="E148" s="11"/>
      <c r="F148" s="5"/>
      <c r="G148" s="11"/>
      <c r="H148" s="11"/>
      <c r="I148" s="5"/>
      <c r="J148" s="5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</row>
    <row r="149" spans="1:142" ht="15.5" x14ac:dyDescent="0.35">
      <c r="A149" s="5"/>
      <c r="B149" s="5"/>
      <c r="C149" s="5"/>
      <c r="D149" s="11"/>
      <c r="E149" s="11"/>
      <c r="F149" s="5"/>
      <c r="G149" s="11"/>
      <c r="H149" s="11"/>
      <c r="I149" s="5"/>
      <c r="J149" s="5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</row>
    <row r="150" spans="1:142" ht="15.5" x14ac:dyDescent="0.35">
      <c r="A150" s="5"/>
      <c r="B150" s="5"/>
      <c r="C150" s="5"/>
      <c r="D150" s="11"/>
      <c r="E150" s="11"/>
      <c r="F150" s="5"/>
      <c r="G150" s="11"/>
      <c r="H150" s="11"/>
      <c r="I150" s="5"/>
      <c r="J150" s="5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</row>
    <row r="151" spans="1:142" ht="15.5" x14ac:dyDescent="0.35">
      <c r="A151" s="5"/>
      <c r="B151" s="5"/>
      <c r="C151" s="5"/>
      <c r="D151" s="11"/>
      <c r="E151" s="11"/>
      <c r="F151" s="5"/>
      <c r="G151" s="11"/>
      <c r="H151" s="11"/>
      <c r="I151" s="5"/>
      <c r="J151" s="5"/>
      <c r="K151" s="5"/>
      <c r="L151" s="5"/>
      <c r="M151" s="5"/>
      <c r="N151" s="5"/>
      <c r="O151" s="5"/>
      <c r="P151" s="5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</row>
    <row r="152" spans="1:142" ht="15.5" x14ac:dyDescent="0.35">
      <c r="A152" s="5"/>
      <c r="B152" s="5"/>
      <c r="C152" s="5"/>
      <c r="D152" s="11"/>
      <c r="E152" s="11"/>
      <c r="F152" s="5"/>
      <c r="G152" s="11"/>
      <c r="H152" s="11"/>
      <c r="I152" s="5"/>
      <c r="J152" s="5"/>
      <c r="K152" s="5"/>
      <c r="L152" s="5"/>
      <c r="M152" s="5"/>
      <c r="N152" s="5"/>
      <c r="O152" s="5"/>
      <c r="P152" s="5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</row>
    <row r="153" spans="1:142" ht="15.5" x14ac:dyDescent="0.35">
      <c r="A153" s="5"/>
      <c r="B153" s="5"/>
      <c r="C153" s="5"/>
      <c r="D153" s="11"/>
      <c r="E153" s="11"/>
      <c r="F153" s="5"/>
      <c r="G153" s="11"/>
      <c r="H153" s="11"/>
      <c r="I153" s="5"/>
      <c r="J153" s="5"/>
      <c r="K153" s="5"/>
      <c r="L153" s="5"/>
      <c r="M153" s="5"/>
      <c r="N153" s="5"/>
      <c r="O153" s="5"/>
      <c r="P153" s="5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</row>
    <row r="154" spans="1:142" ht="15.5" x14ac:dyDescent="0.35">
      <c r="A154" s="5"/>
      <c r="B154" s="5"/>
      <c r="C154" s="5"/>
      <c r="D154" s="11"/>
      <c r="E154" s="11"/>
      <c r="F154" s="5"/>
      <c r="G154" s="11"/>
      <c r="H154" s="11"/>
      <c r="I154" s="5"/>
      <c r="J154" s="5"/>
      <c r="K154" s="5"/>
      <c r="L154" s="5"/>
      <c r="M154" s="5"/>
      <c r="N154" s="5"/>
      <c r="O154" s="5"/>
      <c r="P154" s="5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</row>
    <row r="155" spans="1:142" ht="15.5" x14ac:dyDescent="0.35">
      <c r="A155" s="5"/>
      <c r="B155" s="5"/>
      <c r="C155" s="5"/>
      <c r="D155" s="11"/>
      <c r="E155" s="11"/>
      <c r="F155" s="5"/>
      <c r="G155" s="11"/>
      <c r="H155" s="11"/>
      <c r="I155" s="5"/>
      <c r="J155" s="5"/>
      <c r="K155" s="5"/>
      <c r="L155" s="5"/>
      <c r="M155" s="5"/>
      <c r="N155" s="5"/>
      <c r="O155" s="5"/>
      <c r="P155" s="5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</row>
    <row r="156" spans="1:142" ht="15.5" x14ac:dyDescent="0.35">
      <c r="A156" s="5"/>
      <c r="B156" s="5"/>
      <c r="C156" s="5"/>
      <c r="D156" s="11"/>
      <c r="E156" s="11"/>
      <c r="F156" s="5"/>
      <c r="G156" s="11"/>
      <c r="H156" s="11"/>
      <c r="I156" s="5"/>
      <c r="J156" s="5"/>
      <c r="K156" s="5"/>
      <c r="L156" s="5"/>
      <c r="M156" s="5"/>
      <c r="N156" s="5"/>
      <c r="O156" s="5"/>
      <c r="P156" s="5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</row>
    <row r="157" spans="1:142" ht="15.5" x14ac:dyDescent="0.35">
      <c r="A157" s="5"/>
      <c r="B157" s="5"/>
      <c r="C157" s="5"/>
      <c r="D157" s="11"/>
      <c r="E157" s="11"/>
      <c r="F157" s="5"/>
      <c r="G157" s="11"/>
      <c r="H157" s="11"/>
      <c r="I157" s="5"/>
      <c r="J157" s="5"/>
      <c r="K157" s="5"/>
      <c r="L157" s="5"/>
      <c r="M157" s="5"/>
      <c r="N157" s="5"/>
      <c r="O157" s="5"/>
      <c r="P157" s="5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</row>
    <row r="158" spans="1:142" ht="15.5" x14ac:dyDescent="0.35">
      <c r="A158" s="5"/>
      <c r="B158" s="5"/>
      <c r="C158" s="5"/>
      <c r="D158" s="11"/>
      <c r="E158" s="11"/>
      <c r="F158" s="5"/>
      <c r="G158" s="11"/>
      <c r="H158" s="11"/>
      <c r="I158" s="5"/>
      <c r="J158" s="5"/>
      <c r="K158" s="5"/>
      <c r="L158" s="5"/>
      <c r="M158" s="5"/>
      <c r="N158" s="5"/>
      <c r="O158" s="5"/>
      <c r="P158" s="5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</row>
    <row r="159" spans="1:142" ht="15.5" x14ac:dyDescent="0.35">
      <c r="A159" s="5"/>
      <c r="B159" s="5"/>
      <c r="C159" s="5"/>
      <c r="D159" s="11"/>
      <c r="E159" s="11"/>
      <c r="F159" s="5"/>
      <c r="G159" s="11"/>
      <c r="H159" s="11"/>
      <c r="I159" s="5"/>
      <c r="J159" s="5"/>
      <c r="K159" s="5"/>
      <c r="L159" s="5"/>
      <c r="M159" s="5"/>
      <c r="N159" s="5"/>
      <c r="O159" s="5"/>
      <c r="P159" s="5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</row>
    <row r="160" spans="1:142" ht="15.5" x14ac:dyDescent="0.35">
      <c r="A160" s="5"/>
      <c r="B160" s="5"/>
      <c r="C160" s="5"/>
      <c r="D160" s="11"/>
      <c r="E160" s="11"/>
      <c r="F160" s="5"/>
      <c r="G160" s="11"/>
      <c r="H160" s="11"/>
      <c r="I160" s="5"/>
      <c r="J160" s="5"/>
      <c r="K160" s="5"/>
      <c r="L160" s="5"/>
      <c r="M160" s="5"/>
      <c r="N160" s="5"/>
      <c r="O160" s="5"/>
      <c r="P160" s="5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</row>
    <row r="161" spans="1:142" ht="15.5" x14ac:dyDescent="0.35">
      <c r="A161" s="5"/>
      <c r="B161" s="5"/>
      <c r="C161" s="5"/>
      <c r="D161" s="11"/>
      <c r="E161" s="11"/>
      <c r="F161" s="5"/>
      <c r="G161" s="11"/>
      <c r="H161" s="11"/>
      <c r="I161" s="5"/>
      <c r="J161" s="5"/>
      <c r="K161" s="5"/>
      <c r="L161" s="5"/>
      <c r="M161" s="5"/>
      <c r="N161" s="5"/>
      <c r="O161" s="5"/>
      <c r="P161" s="5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</row>
    <row r="162" spans="1:142" ht="15.5" x14ac:dyDescent="0.35">
      <c r="A162" s="5"/>
      <c r="B162" s="5"/>
      <c r="C162" s="5"/>
      <c r="D162" s="11"/>
      <c r="E162" s="11"/>
      <c r="F162" s="5"/>
      <c r="G162" s="11"/>
      <c r="H162" s="11"/>
      <c r="I162" s="5"/>
      <c r="J162" s="5"/>
      <c r="K162" s="5"/>
      <c r="L162" s="5"/>
      <c r="M162" s="5"/>
      <c r="N162" s="5"/>
      <c r="O162" s="5"/>
      <c r="P162" s="5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</row>
    <row r="163" spans="1:142" ht="15.5" x14ac:dyDescent="0.35">
      <c r="A163" s="5"/>
      <c r="B163" s="5"/>
      <c r="C163" s="5"/>
      <c r="D163" s="11"/>
      <c r="E163" s="11"/>
      <c r="F163" s="5"/>
      <c r="G163" s="11"/>
      <c r="H163" s="11"/>
      <c r="I163" s="5"/>
      <c r="J163" s="5"/>
      <c r="K163" s="5"/>
      <c r="L163" s="5"/>
      <c r="M163" s="5"/>
      <c r="N163" s="5"/>
      <c r="O163" s="5"/>
      <c r="P163" s="5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</row>
    <row r="164" spans="1:142" ht="15.5" x14ac:dyDescent="0.35">
      <c r="A164" s="5"/>
      <c r="B164" s="5"/>
      <c r="C164" s="5"/>
      <c r="D164" s="11"/>
      <c r="E164" s="11"/>
      <c r="F164" s="5"/>
      <c r="G164" s="11"/>
      <c r="H164" s="11"/>
      <c r="I164" s="5"/>
      <c r="J164" s="5"/>
      <c r="K164" s="5"/>
      <c r="L164" s="5"/>
      <c r="M164" s="5"/>
      <c r="N164" s="5"/>
      <c r="O164" s="5"/>
      <c r="P164" s="5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</row>
    <row r="165" spans="1:142" ht="15.5" x14ac:dyDescent="0.35">
      <c r="A165" s="5"/>
      <c r="B165" s="5"/>
      <c r="C165" s="5"/>
      <c r="D165" s="11"/>
      <c r="E165" s="11"/>
      <c r="F165" s="5"/>
      <c r="G165" s="11"/>
      <c r="H165" s="11"/>
      <c r="I165" s="5"/>
      <c r="J165" s="5"/>
      <c r="K165" s="5"/>
      <c r="L165" s="5"/>
      <c r="M165" s="5"/>
      <c r="N165" s="5"/>
      <c r="O165" s="5"/>
      <c r="P165" s="5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</row>
    <row r="166" spans="1:142" ht="15.5" x14ac:dyDescent="0.35">
      <c r="A166" s="5"/>
      <c r="B166" s="5"/>
      <c r="C166" s="5"/>
      <c r="D166" s="11"/>
      <c r="E166" s="11"/>
      <c r="F166" s="5"/>
      <c r="G166" s="11"/>
      <c r="H166" s="11"/>
      <c r="I166" s="5"/>
      <c r="J166" s="5"/>
      <c r="K166" s="5"/>
      <c r="L166" s="5"/>
      <c r="M166" s="5"/>
      <c r="N166" s="5"/>
      <c r="O166" s="5"/>
      <c r="P166" s="5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</row>
    <row r="167" spans="1:142" ht="15.5" x14ac:dyDescent="0.35">
      <c r="A167" s="5"/>
      <c r="B167" s="5"/>
      <c r="C167" s="5"/>
      <c r="D167" s="11"/>
      <c r="E167" s="11"/>
      <c r="F167" s="5"/>
      <c r="G167" s="11"/>
      <c r="H167" s="11"/>
      <c r="I167" s="5"/>
      <c r="J167" s="5"/>
      <c r="K167" s="5"/>
      <c r="L167" s="5"/>
      <c r="M167" s="5"/>
      <c r="N167" s="5"/>
      <c r="O167" s="5"/>
      <c r="P167" s="5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</row>
    <row r="168" spans="1:142" ht="15.5" x14ac:dyDescent="0.35">
      <c r="A168" s="5"/>
      <c r="B168" s="5"/>
      <c r="C168" s="5"/>
      <c r="D168" s="11"/>
      <c r="E168" s="11"/>
      <c r="F168" s="5"/>
      <c r="G168" s="11"/>
      <c r="H168" s="11"/>
      <c r="I168" s="5"/>
      <c r="J168" s="5"/>
      <c r="K168" s="5"/>
      <c r="L168" s="5"/>
      <c r="M168" s="5"/>
      <c r="N168" s="5"/>
      <c r="O168" s="5"/>
      <c r="P168" s="5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</row>
    <row r="169" spans="1:142" ht="15.5" x14ac:dyDescent="0.35">
      <c r="A169" s="5"/>
      <c r="B169" s="5"/>
      <c r="C169" s="5"/>
      <c r="D169" s="11"/>
      <c r="E169" s="11"/>
      <c r="F169" s="5"/>
      <c r="G169" s="11"/>
      <c r="H169" s="11"/>
      <c r="I169" s="5"/>
      <c r="J169" s="5"/>
      <c r="K169" s="5"/>
      <c r="L169" s="5"/>
      <c r="M169" s="5"/>
      <c r="N169" s="5"/>
      <c r="O169" s="5"/>
      <c r="P169" s="5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</row>
    <row r="170" spans="1:142" ht="15.5" x14ac:dyDescent="0.35">
      <c r="A170" s="5"/>
      <c r="B170" s="5"/>
      <c r="C170" s="5"/>
      <c r="D170" s="11"/>
      <c r="E170" s="11"/>
      <c r="F170" s="5"/>
      <c r="G170" s="11"/>
      <c r="H170" s="11"/>
      <c r="I170" s="5"/>
      <c r="J170" s="5"/>
      <c r="K170" s="5"/>
      <c r="L170" s="5"/>
      <c r="M170" s="5"/>
      <c r="N170" s="5"/>
      <c r="O170" s="5"/>
      <c r="P170" s="5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</row>
    <row r="171" spans="1:142" ht="15.5" x14ac:dyDescent="0.35">
      <c r="A171" s="5"/>
      <c r="B171" s="5"/>
      <c r="C171" s="5"/>
      <c r="D171" s="11"/>
      <c r="E171" s="11"/>
      <c r="F171" s="5"/>
      <c r="G171" s="11"/>
      <c r="H171" s="11"/>
      <c r="I171" s="5"/>
      <c r="J171" s="5"/>
      <c r="K171" s="5"/>
      <c r="L171" s="5"/>
      <c r="M171" s="5"/>
      <c r="N171" s="5"/>
      <c r="O171" s="5"/>
      <c r="P171" s="5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</row>
    <row r="172" spans="1:142" ht="15.5" x14ac:dyDescent="0.35">
      <c r="A172" s="5"/>
      <c r="B172" s="5"/>
      <c r="C172" s="5"/>
      <c r="D172" s="11"/>
      <c r="E172" s="11"/>
      <c r="F172" s="5"/>
      <c r="G172" s="11"/>
      <c r="H172" s="11"/>
      <c r="I172" s="5"/>
      <c r="J172" s="5"/>
      <c r="K172" s="5"/>
      <c r="L172" s="5"/>
      <c r="M172" s="5"/>
      <c r="N172" s="5"/>
      <c r="O172" s="5"/>
      <c r="P172" s="5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</row>
    <row r="173" spans="1:142" ht="15.5" x14ac:dyDescent="0.35">
      <c r="A173" s="5"/>
      <c r="B173" s="5"/>
      <c r="C173" s="5"/>
      <c r="D173" s="11"/>
      <c r="E173" s="11"/>
      <c r="F173" s="5"/>
      <c r="G173" s="11"/>
      <c r="H173" s="11"/>
      <c r="I173" s="5"/>
      <c r="J173" s="5"/>
      <c r="K173" s="5"/>
      <c r="L173" s="5"/>
      <c r="M173" s="5"/>
      <c r="N173" s="5"/>
      <c r="O173" s="5"/>
      <c r="P173" s="5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</row>
    <row r="174" spans="1:142" ht="15.5" x14ac:dyDescent="0.35">
      <c r="A174" s="5"/>
      <c r="B174" s="5"/>
      <c r="C174" s="5"/>
      <c r="D174" s="11"/>
      <c r="E174" s="11"/>
      <c r="F174" s="5"/>
      <c r="G174" s="11"/>
      <c r="H174" s="11"/>
      <c r="I174" s="5"/>
      <c r="J174" s="5"/>
      <c r="K174" s="5"/>
      <c r="L174" s="5"/>
      <c r="M174" s="5"/>
      <c r="N174" s="5"/>
      <c r="O174" s="5"/>
      <c r="P174" s="5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</row>
    <row r="175" spans="1:142" ht="15.5" x14ac:dyDescent="0.35">
      <c r="A175" s="5"/>
      <c r="B175" s="5"/>
      <c r="C175" s="5"/>
      <c r="D175" s="11"/>
      <c r="E175" s="11"/>
      <c r="F175" s="5"/>
      <c r="G175" s="11"/>
      <c r="H175" s="11"/>
      <c r="I175" s="5"/>
      <c r="J175" s="5"/>
      <c r="K175" s="5"/>
      <c r="L175" s="5"/>
      <c r="M175" s="5"/>
      <c r="N175" s="5"/>
      <c r="O175" s="5"/>
      <c r="P175" s="5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</row>
    <row r="176" spans="1:142" ht="15.5" x14ac:dyDescent="0.35">
      <c r="A176" s="5"/>
      <c r="B176" s="5"/>
      <c r="C176" s="5"/>
      <c r="D176" s="11"/>
      <c r="E176" s="11"/>
      <c r="F176" s="5"/>
      <c r="G176" s="11"/>
      <c r="H176" s="11"/>
      <c r="I176" s="5"/>
      <c r="J176" s="5"/>
      <c r="K176" s="5"/>
      <c r="L176" s="5"/>
      <c r="M176" s="5"/>
      <c r="N176" s="5"/>
      <c r="O176" s="5"/>
      <c r="P176" s="5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</row>
    <row r="177" spans="1:142" ht="15.5" x14ac:dyDescent="0.35">
      <c r="A177" s="5"/>
      <c r="B177" s="5"/>
      <c r="C177" s="5"/>
      <c r="D177" s="11"/>
      <c r="E177" s="11"/>
      <c r="F177" s="5"/>
      <c r="G177" s="11"/>
      <c r="H177" s="11"/>
      <c r="I177" s="5"/>
      <c r="J177" s="5"/>
      <c r="K177" s="5"/>
      <c r="L177" s="5"/>
      <c r="M177" s="5"/>
      <c r="N177" s="5"/>
      <c r="O177" s="5"/>
      <c r="P177" s="5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</row>
    <row r="178" spans="1:142" ht="15.5" x14ac:dyDescent="0.35">
      <c r="A178" s="5"/>
      <c r="B178" s="5"/>
      <c r="C178" s="5"/>
      <c r="D178" s="11"/>
      <c r="E178" s="11"/>
      <c r="F178" s="5"/>
      <c r="G178" s="11"/>
      <c r="H178" s="11"/>
      <c r="I178" s="5"/>
      <c r="J178" s="5"/>
      <c r="K178" s="5"/>
      <c r="L178" s="5"/>
      <c r="M178" s="5"/>
      <c r="N178" s="5"/>
      <c r="O178" s="5"/>
      <c r="P178" s="5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</row>
    <row r="179" spans="1:142" ht="15.5" x14ac:dyDescent="0.35">
      <c r="A179" s="5"/>
      <c r="B179" s="5"/>
      <c r="C179" s="5"/>
      <c r="D179" s="11"/>
      <c r="E179" s="11"/>
      <c r="F179" s="5"/>
      <c r="G179" s="11"/>
      <c r="H179" s="11"/>
      <c r="I179" s="5"/>
      <c r="J179" s="5"/>
      <c r="K179" s="5"/>
      <c r="L179" s="5"/>
      <c r="M179" s="5"/>
      <c r="N179" s="5"/>
      <c r="O179" s="5"/>
      <c r="P179" s="5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</row>
    <row r="180" spans="1:142" ht="15.5" x14ac:dyDescent="0.35">
      <c r="A180" s="5"/>
      <c r="B180" s="5"/>
      <c r="C180" s="5"/>
      <c r="D180" s="11"/>
      <c r="E180" s="11"/>
      <c r="F180" s="5"/>
      <c r="G180" s="11"/>
      <c r="H180" s="11"/>
      <c r="I180" s="5"/>
      <c r="J180" s="5"/>
      <c r="K180" s="5"/>
      <c r="L180" s="5"/>
      <c r="M180" s="5"/>
      <c r="N180" s="5"/>
      <c r="O180" s="5"/>
      <c r="P180" s="5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</row>
    <row r="181" spans="1:142" ht="15.5" x14ac:dyDescent="0.35">
      <c r="A181" s="5"/>
      <c r="B181" s="5"/>
      <c r="C181" s="5"/>
      <c r="D181" s="11"/>
      <c r="E181" s="11"/>
      <c r="F181" s="5"/>
      <c r="G181" s="11"/>
      <c r="H181" s="11"/>
      <c r="I181" s="5"/>
      <c r="J181" s="5"/>
      <c r="K181" s="5"/>
      <c r="L181" s="5"/>
      <c r="M181" s="5"/>
      <c r="N181" s="5"/>
      <c r="O181" s="5"/>
      <c r="P181" s="5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</row>
    <row r="182" spans="1:142" ht="15.5" x14ac:dyDescent="0.35">
      <c r="A182" s="5"/>
      <c r="B182" s="5"/>
      <c r="C182" s="5"/>
      <c r="D182" s="11"/>
      <c r="E182" s="11"/>
      <c r="F182" s="5"/>
      <c r="G182" s="11"/>
      <c r="H182" s="11"/>
      <c r="I182" s="5"/>
      <c r="J182" s="5"/>
      <c r="K182" s="5"/>
      <c r="L182" s="5"/>
      <c r="M182" s="5"/>
      <c r="N182" s="5"/>
      <c r="O182" s="5"/>
      <c r="P182" s="5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</row>
    <row r="183" spans="1:142" ht="15.5" x14ac:dyDescent="0.35">
      <c r="A183" s="5"/>
      <c r="B183" s="5"/>
      <c r="C183" s="5"/>
      <c r="D183" s="11"/>
      <c r="E183" s="11"/>
      <c r="F183" s="5"/>
      <c r="G183" s="11"/>
      <c r="H183" s="11"/>
      <c r="I183" s="5"/>
      <c r="J183" s="5"/>
      <c r="K183" s="5"/>
      <c r="L183" s="5"/>
      <c r="M183" s="5"/>
      <c r="N183" s="5"/>
      <c r="O183" s="5"/>
      <c r="P183" s="5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</row>
    <row r="184" spans="1:142" ht="15.5" x14ac:dyDescent="0.35">
      <c r="A184" s="5"/>
      <c r="B184" s="5"/>
      <c r="C184" s="5"/>
      <c r="D184" s="11"/>
      <c r="E184" s="11"/>
      <c r="F184" s="5"/>
      <c r="G184" s="11"/>
      <c r="H184" s="11"/>
      <c r="I184" s="5"/>
      <c r="J184" s="5"/>
      <c r="K184" s="5"/>
      <c r="L184" s="5"/>
      <c r="M184" s="5"/>
      <c r="N184" s="5"/>
      <c r="O184" s="5"/>
      <c r="P184" s="5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</row>
    <row r="185" spans="1:142" ht="15.5" x14ac:dyDescent="0.35">
      <c r="A185" s="5"/>
      <c r="B185" s="5"/>
      <c r="C185" s="5"/>
      <c r="D185" s="11"/>
      <c r="E185" s="11"/>
      <c r="F185" s="5"/>
      <c r="G185" s="11"/>
      <c r="H185" s="11"/>
      <c r="I185" s="5"/>
      <c r="J185" s="5"/>
      <c r="K185" s="5"/>
      <c r="L185" s="5"/>
      <c r="M185" s="5"/>
      <c r="N185" s="5"/>
      <c r="O185" s="5"/>
      <c r="P185" s="5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</row>
    <row r="186" spans="1:142" ht="15.5" x14ac:dyDescent="0.35">
      <c r="A186" s="5"/>
      <c r="B186" s="5"/>
      <c r="C186" s="5"/>
      <c r="D186" s="11"/>
      <c r="E186" s="11"/>
      <c r="F186" s="5"/>
      <c r="G186" s="11"/>
      <c r="H186" s="11"/>
      <c r="I186" s="5"/>
      <c r="J186" s="5"/>
      <c r="K186" s="5"/>
      <c r="L186" s="5"/>
      <c r="M186" s="5"/>
      <c r="N186" s="5"/>
      <c r="O186" s="5"/>
      <c r="P186" s="5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</row>
    <row r="187" spans="1:142" ht="15.5" x14ac:dyDescent="0.35">
      <c r="A187" s="5"/>
      <c r="B187" s="5"/>
      <c r="C187" s="5"/>
      <c r="D187" s="11"/>
      <c r="E187" s="11"/>
      <c r="F187" s="5"/>
      <c r="G187" s="11"/>
      <c r="H187" s="11"/>
      <c r="I187" s="5"/>
      <c r="J187" s="5"/>
      <c r="K187" s="5"/>
      <c r="L187" s="5"/>
      <c r="M187" s="5"/>
      <c r="N187" s="5"/>
      <c r="O187" s="5"/>
      <c r="P187" s="5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</row>
    <row r="188" spans="1:142" ht="15.5" x14ac:dyDescent="0.35">
      <c r="A188" s="5"/>
      <c r="B188" s="5"/>
      <c r="C188" s="5"/>
      <c r="D188" s="11"/>
      <c r="E188" s="11"/>
      <c r="F188" s="5"/>
      <c r="G188" s="11"/>
      <c r="H188" s="11"/>
      <c r="I188" s="5"/>
      <c r="J188" s="5"/>
      <c r="K188" s="5"/>
      <c r="L188" s="5"/>
      <c r="M188" s="5"/>
      <c r="N188" s="5"/>
      <c r="O188" s="5"/>
      <c r="P188" s="5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</row>
    <row r="189" spans="1:142" ht="15.5" x14ac:dyDescent="0.35">
      <c r="A189" s="5"/>
      <c r="B189" s="5"/>
      <c r="C189" s="5"/>
      <c r="D189" s="11"/>
      <c r="E189" s="11"/>
      <c r="F189" s="5"/>
      <c r="G189" s="11"/>
      <c r="H189" s="11"/>
      <c r="I189" s="5"/>
      <c r="J189" s="5"/>
      <c r="K189" s="5"/>
      <c r="L189" s="5"/>
      <c r="M189" s="5"/>
      <c r="N189" s="5"/>
      <c r="O189" s="5"/>
      <c r="P189" s="5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</row>
    <row r="190" spans="1:142" ht="15.5" x14ac:dyDescent="0.35">
      <c r="A190" s="5"/>
      <c r="B190" s="5"/>
      <c r="C190" s="5"/>
      <c r="D190" s="11"/>
      <c r="E190" s="11"/>
      <c r="F190" s="5"/>
      <c r="G190" s="11"/>
      <c r="H190" s="11"/>
      <c r="I190" s="5"/>
      <c r="J190" s="5"/>
      <c r="K190" s="5"/>
      <c r="L190" s="5"/>
      <c r="M190" s="5"/>
      <c r="N190" s="5"/>
      <c r="O190" s="5"/>
      <c r="P190" s="5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</row>
    <row r="191" spans="1:142" ht="15.5" x14ac:dyDescent="0.35">
      <c r="A191" s="5"/>
      <c r="B191" s="5"/>
      <c r="C191" s="5"/>
      <c r="D191" s="11"/>
      <c r="E191" s="11"/>
      <c r="F191" s="5"/>
      <c r="G191" s="11"/>
      <c r="H191" s="11"/>
      <c r="I191" s="5"/>
      <c r="J191" s="5"/>
      <c r="K191" s="5"/>
      <c r="L191" s="5"/>
      <c r="M191" s="5"/>
      <c r="N191" s="5"/>
      <c r="O191" s="5"/>
      <c r="P191" s="5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</row>
    <row r="192" spans="1:142" ht="15.5" x14ac:dyDescent="0.35">
      <c r="A192" s="5"/>
      <c r="B192" s="5"/>
      <c r="C192" s="5"/>
      <c r="D192" s="11"/>
      <c r="E192" s="11"/>
      <c r="F192" s="5"/>
      <c r="G192" s="11"/>
      <c r="H192" s="11"/>
      <c r="I192" s="5"/>
      <c r="J192" s="5"/>
      <c r="K192" s="5"/>
      <c r="L192" s="5"/>
      <c r="M192" s="5"/>
      <c r="N192" s="5"/>
      <c r="O192" s="5"/>
      <c r="P192" s="5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</row>
    <row r="193" spans="1:142" ht="15.5" x14ac:dyDescent="0.35">
      <c r="A193" s="5"/>
      <c r="B193" s="5"/>
      <c r="C193" s="5"/>
      <c r="D193" s="11"/>
      <c r="E193" s="11"/>
      <c r="F193" s="5"/>
      <c r="G193" s="11"/>
      <c r="H193" s="11"/>
      <c r="I193" s="5"/>
      <c r="J193" s="5"/>
      <c r="K193" s="5"/>
      <c r="L193" s="5"/>
      <c r="M193" s="5"/>
      <c r="N193" s="5"/>
      <c r="O193" s="5"/>
      <c r="P193" s="5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</row>
    <row r="194" spans="1:142" ht="15.5" x14ac:dyDescent="0.35">
      <c r="A194" s="5"/>
      <c r="B194" s="5"/>
      <c r="C194" s="5"/>
      <c r="D194" s="11"/>
      <c r="E194" s="11"/>
      <c r="F194" s="5"/>
      <c r="G194" s="11"/>
      <c r="H194" s="11"/>
      <c r="I194" s="5"/>
      <c r="J194" s="5"/>
      <c r="K194" s="5"/>
      <c r="L194" s="5"/>
      <c r="M194" s="5"/>
      <c r="N194" s="5"/>
      <c r="O194" s="5"/>
      <c r="P194" s="5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</row>
    <row r="195" spans="1:142" ht="15.5" x14ac:dyDescent="0.35">
      <c r="A195" s="5"/>
      <c r="B195" s="5"/>
      <c r="C195" s="5"/>
      <c r="D195" s="11"/>
      <c r="E195" s="11"/>
      <c r="F195" s="5"/>
      <c r="G195" s="11"/>
      <c r="H195" s="11"/>
      <c r="I195" s="5"/>
      <c r="J195" s="5"/>
      <c r="K195" s="5"/>
      <c r="L195" s="5"/>
      <c r="M195" s="5"/>
      <c r="N195" s="5"/>
      <c r="O195" s="5"/>
      <c r="P195" s="5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</row>
    <row r="196" spans="1:142" ht="15.5" x14ac:dyDescent="0.35">
      <c r="A196" s="5"/>
      <c r="B196" s="5"/>
      <c r="C196" s="5"/>
      <c r="D196" s="11"/>
      <c r="E196" s="11"/>
      <c r="F196" s="5"/>
      <c r="G196" s="11"/>
      <c r="H196" s="11"/>
      <c r="I196" s="5"/>
      <c r="J196" s="5"/>
      <c r="K196" s="5"/>
      <c r="L196" s="5"/>
      <c r="M196" s="5"/>
      <c r="N196" s="5"/>
      <c r="O196" s="5"/>
      <c r="P196" s="5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</row>
    <row r="197" spans="1:142" ht="15.5" x14ac:dyDescent="0.35">
      <c r="A197" s="5"/>
      <c r="B197" s="5"/>
      <c r="C197" s="5"/>
      <c r="D197" s="11"/>
      <c r="E197" s="11"/>
      <c r="F197" s="5"/>
      <c r="G197" s="11"/>
      <c r="H197" s="11"/>
      <c r="I197" s="5"/>
      <c r="J197" s="5"/>
      <c r="K197" s="5"/>
      <c r="L197" s="5"/>
      <c r="M197" s="5"/>
      <c r="N197" s="5"/>
      <c r="O197" s="5"/>
      <c r="P197" s="5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</row>
    <row r="198" spans="1:142" ht="15.5" x14ac:dyDescent="0.35">
      <c r="A198" s="5"/>
      <c r="B198" s="5"/>
      <c r="C198" s="5"/>
      <c r="D198" s="11"/>
      <c r="E198" s="11"/>
      <c r="F198" s="5"/>
      <c r="G198" s="11"/>
      <c r="H198" s="11"/>
      <c r="I198" s="5"/>
      <c r="J198" s="5"/>
      <c r="K198" s="5"/>
      <c r="L198" s="5"/>
      <c r="M198" s="5"/>
      <c r="N198" s="5"/>
      <c r="O198" s="5"/>
      <c r="P198" s="5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</row>
    <row r="199" spans="1:142" ht="15.5" x14ac:dyDescent="0.35">
      <c r="A199" s="5"/>
      <c r="B199" s="5"/>
      <c r="C199" s="5"/>
      <c r="D199" s="11"/>
      <c r="E199" s="11"/>
      <c r="F199" s="5"/>
      <c r="G199" s="11"/>
      <c r="H199" s="11"/>
      <c r="I199" s="5"/>
      <c r="J199" s="5"/>
      <c r="K199" s="5"/>
      <c r="L199" s="5"/>
      <c r="M199" s="5"/>
      <c r="N199" s="5"/>
      <c r="O199" s="5"/>
      <c r="P199" s="5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</row>
    <row r="200" spans="1:142" ht="15.5" x14ac:dyDescent="0.35">
      <c r="A200" s="5"/>
      <c r="B200" s="5"/>
      <c r="C200" s="5"/>
      <c r="D200" s="11"/>
      <c r="E200" s="11"/>
      <c r="F200" s="5"/>
      <c r="G200" s="11"/>
      <c r="H200" s="11"/>
      <c r="I200" s="5"/>
      <c r="J200" s="5"/>
      <c r="K200" s="5"/>
      <c r="L200" s="5"/>
      <c r="M200" s="5"/>
      <c r="N200" s="5"/>
      <c r="O200" s="5"/>
      <c r="P200" s="5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</row>
    <row r="201" spans="1:142" ht="15.5" x14ac:dyDescent="0.35">
      <c r="A201" s="5"/>
      <c r="B201" s="5"/>
      <c r="C201" s="5"/>
      <c r="D201" s="11"/>
      <c r="E201" s="11"/>
      <c r="F201" s="5"/>
      <c r="G201" s="11"/>
      <c r="H201" s="11"/>
      <c r="I201" s="5"/>
      <c r="J201" s="5"/>
      <c r="K201" s="5"/>
      <c r="L201" s="5"/>
      <c r="M201" s="5"/>
      <c r="N201" s="5"/>
      <c r="O201" s="5"/>
      <c r="P201" s="5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</row>
    <row r="202" spans="1:142" ht="15.5" x14ac:dyDescent="0.35">
      <c r="A202" s="5"/>
      <c r="B202" s="5"/>
      <c r="C202" s="5"/>
      <c r="D202" s="11"/>
      <c r="E202" s="11"/>
      <c r="F202" s="5"/>
      <c r="G202" s="11"/>
      <c r="H202" s="11"/>
      <c r="I202" s="5"/>
      <c r="J202" s="5"/>
      <c r="K202" s="5"/>
      <c r="L202" s="5"/>
      <c r="M202" s="5"/>
      <c r="N202" s="5"/>
      <c r="O202" s="5"/>
      <c r="P202" s="5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</row>
    <row r="203" spans="1:142" ht="15.5" x14ac:dyDescent="0.35">
      <c r="A203" s="5"/>
      <c r="B203" s="5"/>
      <c r="C203" s="5"/>
      <c r="D203" s="11"/>
      <c r="E203" s="11"/>
      <c r="F203" s="5"/>
      <c r="G203" s="11"/>
      <c r="H203" s="11"/>
      <c r="I203" s="5"/>
      <c r="J203" s="5"/>
      <c r="K203" s="5"/>
      <c r="L203" s="5"/>
      <c r="M203" s="5"/>
      <c r="N203" s="5"/>
      <c r="O203" s="5"/>
      <c r="P203" s="5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</row>
    <row r="204" spans="1:142" ht="15.5" x14ac:dyDescent="0.35">
      <c r="A204" s="5"/>
      <c r="B204" s="5"/>
      <c r="C204" s="5"/>
      <c r="D204" s="11"/>
      <c r="E204" s="11"/>
      <c r="F204" s="5"/>
      <c r="G204" s="11"/>
      <c r="H204" s="11"/>
      <c r="I204" s="5"/>
      <c r="J204" s="5"/>
      <c r="K204" s="5"/>
      <c r="L204" s="5"/>
      <c r="M204" s="5"/>
      <c r="N204" s="5"/>
      <c r="O204" s="5"/>
      <c r="P204" s="5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</row>
    <row r="205" spans="1:142" ht="15.5" x14ac:dyDescent="0.35">
      <c r="A205" s="5"/>
      <c r="B205" s="5"/>
      <c r="C205" s="5"/>
      <c r="D205" s="11"/>
      <c r="E205" s="11"/>
      <c r="F205" s="5"/>
      <c r="G205" s="11"/>
      <c r="H205" s="11"/>
      <c r="I205" s="5"/>
      <c r="J205" s="5"/>
      <c r="K205" s="5"/>
      <c r="L205" s="5"/>
      <c r="M205" s="5"/>
      <c r="N205" s="5"/>
      <c r="O205" s="5"/>
      <c r="P205" s="5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</row>
    <row r="206" spans="1:142" ht="15.5" x14ac:dyDescent="0.35">
      <c r="A206" s="5"/>
      <c r="B206" s="5"/>
      <c r="C206" s="5"/>
      <c r="D206" s="11"/>
      <c r="E206" s="11"/>
      <c r="F206" s="5"/>
      <c r="G206" s="11"/>
      <c r="H206" s="11"/>
      <c r="I206" s="5"/>
      <c r="J206" s="5"/>
      <c r="K206" s="5"/>
      <c r="L206" s="5"/>
      <c r="M206" s="5"/>
      <c r="N206" s="5"/>
      <c r="O206" s="5"/>
      <c r="P206" s="5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</row>
    <row r="207" spans="1:142" ht="15.5" x14ac:dyDescent="0.35">
      <c r="A207" s="5"/>
      <c r="B207" s="5"/>
      <c r="C207" s="5"/>
      <c r="D207" s="11"/>
      <c r="E207" s="11"/>
      <c r="F207" s="5"/>
      <c r="G207" s="11"/>
      <c r="H207" s="11"/>
      <c r="I207" s="5"/>
      <c r="J207" s="5"/>
      <c r="K207" s="5"/>
      <c r="L207" s="5"/>
      <c r="M207" s="5"/>
      <c r="N207" s="5"/>
      <c r="O207" s="5"/>
      <c r="P207" s="5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</row>
    <row r="208" spans="1:142" ht="15.5" x14ac:dyDescent="0.35">
      <c r="A208" s="5"/>
      <c r="B208" s="5"/>
      <c r="C208" s="5"/>
      <c r="D208" s="11"/>
      <c r="E208" s="11"/>
      <c r="F208" s="5"/>
      <c r="G208" s="11"/>
      <c r="H208" s="11"/>
      <c r="I208" s="5"/>
      <c r="J208" s="5"/>
      <c r="K208" s="5"/>
      <c r="L208" s="5"/>
      <c r="M208" s="5"/>
      <c r="N208" s="5"/>
      <c r="O208" s="5"/>
      <c r="P208" s="5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</row>
    <row r="209" spans="1:142" ht="15.5" x14ac:dyDescent="0.35">
      <c r="A209" s="5"/>
      <c r="B209" s="5"/>
      <c r="C209" s="5"/>
      <c r="D209" s="11"/>
      <c r="E209" s="11"/>
      <c r="F209" s="5"/>
      <c r="G209" s="11"/>
      <c r="H209" s="11"/>
      <c r="I209" s="5"/>
      <c r="J209" s="5"/>
      <c r="K209" s="5"/>
      <c r="L209" s="5"/>
      <c r="M209" s="5"/>
      <c r="N209" s="5"/>
      <c r="O209" s="5"/>
      <c r="P209" s="5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</row>
    <row r="210" spans="1:142" ht="15.5" x14ac:dyDescent="0.35">
      <c r="A210" s="5"/>
      <c r="B210" s="5"/>
      <c r="C210" s="5"/>
      <c r="D210" s="11"/>
      <c r="E210" s="11"/>
      <c r="F210" s="5"/>
      <c r="G210" s="11"/>
      <c r="H210" s="11"/>
      <c r="I210" s="5"/>
      <c r="J210" s="5"/>
      <c r="K210" s="5"/>
      <c r="L210" s="5"/>
      <c r="M210" s="5"/>
      <c r="N210" s="5"/>
      <c r="O210" s="5"/>
      <c r="P210" s="5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</row>
    <row r="211" spans="1:142" ht="15.5" x14ac:dyDescent="0.35">
      <c r="A211" s="5"/>
      <c r="B211" s="5"/>
      <c r="C211" s="5"/>
      <c r="D211" s="11"/>
      <c r="E211" s="11"/>
      <c r="F211" s="5"/>
      <c r="G211" s="11"/>
      <c r="H211" s="11"/>
      <c r="I211" s="5"/>
      <c r="J211" s="5"/>
      <c r="K211" s="5"/>
      <c r="L211" s="5"/>
      <c r="M211" s="5"/>
      <c r="N211" s="5"/>
      <c r="O211" s="5"/>
      <c r="P211" s="5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</row>
    <row r="212" spans="1:142" ht="15.5" x14ac:dyDescent="0.35">
      <c r="A212" s="5"/>
      <c r="B212" s="5"/>
      <c r="C212" s="5"/>
      <c r="D212" s="11"/>
      <c r="E212" s="11"/>
      <c r="F212" s="5"/>
      <c r="G212" s="11"/>
      <c r="H212" s="11"/>
      <c r="I212" s="5"/>
      <c r="J212" s="5"/>
      <c r="K212" s="5"/>
      <c r="L212" s="5"/>
      <c r="M212" s="5"/>
      <c r="N212" s="5"/>
      <c r="O212" s="5"/>
      <c r="P212" s="5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</row>
    <row r="213" spans="1:142" ht="15.5" x14ac:dyDescent="0.35">
      <c r="A213" s="5"/>
      <c r="B213" s="5"/>
      <c r="C213" s="5"/>
      <c r="D213" s="11"/>
      <c r="E213" s="11"/>
      <c r="F213" s="5"/>
      <c r="G213" s="11"/>
      <c r="H213" s="11"/>
      <c r="I213" s="5"/>
      <c r="J213" s="5"/>
      <c r="K213" s="5"/>
      <c r="L213" s="5"/>
      <c r="M213" s="5"/>
      <c r="N213" s="5"/>
      <c r="O213" s="5"/>
      <c r="P213" s="5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</row>
    <row r="214" spans="1:142" ht="15.5" x14ac:dyDescent="0.35">
      <c r="A214" s="5"/>
      <c r="B214" s="5"/>
      <c r="C214" s="5"/>
      <c r="D214" s="11"/>
      <c r="E214" s="11"/>
      <c r="F214" s="5"/>
      <c r="G214" s="11"/>
      <c r="H214" s="11"/>
      <c r="I214" s="5"/>
      <c r="J214" s="5"/>
      <c r="K214" s="5"/>
      <c r="L214" s="5"/>
      <c r="M214" s="5"/>
      <c r="N214" s="5"/>
      <c r="O214" s="5"/>
      <c r="P214" s="5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</row>
    <row r="215" spans="1:142" ht="15.5" x14ac:dyDescent="0.35">
      <c r="A215" s="5"/>
      <c r="B215" s="5"/>
      <c r="C215" s="5"/>
      <c r="D215" s="11"/>
      <c r="E215" s="11"/>
      <c r="F215" s="5"/>
      <c r="G215" s="11"/>
      <c r="H215" s="11"/>
      <c r="I215" s="5"/>
      <c r="J215" s="5"/>
      <c r="K215" s="5"/>
      <c r="L215" s="5"/>
      <c r="M215" s="5"/>
      <c r="N215" s="5"/>
      <c r="O215" s="5"/>
      <c r="P215" s="5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</row>
    <row r="216" spans="1:142" ht="15.5" x14ac:dyDescent="0.35">
      <c r="A216" s="5"/>
      <c r="B216" s="5"/>
      <c r="C216" s="5"/>
      <c r="D216" s="11"/>
      <c r="E216" s="11"/>
      <c r="F216" s="5"/>
      <c r="G216" s="11"/>
      <c r="H216" s="11"/>
      <c r="I216" s="5"/>
      <c r="J216" s="5"/>
      <c r="K216" s="5"/>
      <c r="L216" s="5"/>
      <c r="M216" s="5"/>
      <c r="N216" s="5"/>
      <c r="O216" s="5"/>
      <c r="P216" s="5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</row>
    <row r="217" spans="1:142" ht="15.5" x14ac:dyDescent="0.35">
      <c r="A217" s="5"/>
      <c r="B217" s="5"/>
      <c r="C217" s="5"/>
      <c r="D217" s="11"/>
      <c r="E217" s="11"/>
      <c r="F217" s="5"/>
      <c r="G217" s="11"/>
      <c r="H217" s="11"/>
      <c r="I217" s="5"/>
      <c r="J217" s="5"/>
      <c r="K217" s="5"/>
      <c r="L217" s="5"/>
      <c r="M217" s="5"/>
      <c r="N217" s="5"/>
      <c r="O217" s="5"/>
      <c r="P217" s="5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</row>
    <row r="218" spans="1:142" ht="15.5" x14ac:dyDescent="0.35">
      <c r="A218" s="5"/>
      <c r="B218" s="5"/>
      <c r="C218" s="5"/>
      <c r="D218" s="11"/>
      <c r="E218" s="11"/>
      <c r="F218" s="5"/>
      <c r="G218" s="11"/>
      <c r="H218" s="11"/>
      <c r="I218" s="5"/>
      <c r="J218" s="5"/>
      <c r="K218" s="5"/>
      <c r="L218" s="5"/>
      <c r="M218" s="5"/>
      <c r="N218" s="5"/>
      <c r="O218" s="5"/>
      <c r="P218" s="5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</row>
    <row r="219" spans="1:142" ht="15.5" x14ac:dyDescent="0.35">
      <c r="A219" s="5"/>
      <c r="B219" s="5"/>
      <c r="C219" s="5"/>
      <c r="D219" s="11"/>
      <c r="E219" s="11"/>
      <c r="F219" s="5"/>
      <c r="G219" s="11"/>
      <c r="H219" s="11"/>
      <c r="I219" s="5"/>
      <c r="J219" s="5"/>
      <c r="K219" s="5"/>
      <c r="L219" s="5"/>
      <c r="M219" s="5"/>
      <c r="N219" s="5"/>
      <c r="O219" s="5"/>
      <c r="P219" s="5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</row>
    <row r="220" spans="1:142" ht="15.5" x14ac:dyDescent="0.35">
      <c r="A220" s="5"/>
      <c r="B220" s="5"/>
      <c r="C220" s="5"/>
      <c r="D220" s="11"/>
      <c r="E220" s="11"/>
      <c r="F220" s="5"/>
      <c r="G220" s="11"/>
      <c r="H220" s="11"/>
      <c r="I220" s="5"/>
      <c r="J220" s="5"/>
      <c r="K220" s="5"/>
      <c r="L220" s="5"/>
      <c r="M220" s="5"/>
      <c r="N220" s="5"/>
      <c r="O220" s="5"/>
      <c r="P220" s="5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</row>
    <row r="221" spans="1:142" ht="15.5" x14ac:dyDescent="0.35">
      <c r="A221" s="5"/>
      <c r="B221" s="5"/>
      <c r="C221" s="5"/>
      <c r="D221" s="11"/>
      <c r="E221" s="11"/>
      <c r="F221" s="5"/>
      <c r="G221" s="11"/>
      <c r="H221" s="11"/>
      <c r="I221" s="5"/>
      <c r="J221" s="5"/>
      <c r="K221" s="5"/>
      <c r="L221" s="5"/>
      <c r="M221" s="5"/>
      <c r="N221" s="5"/>
      <c r="O221" s="5"/>
      <c r="P221" s="5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</row>
    <row r="222" spans="1:142" ht="15.5" x14ac:dyDescent="0.35">
      <c r="A222" s="5"/>
      <c r="B222" s="5"/>
      <c r="C222" s="5"/>
      <c r="D222" s="11"/>
      <c r="E222" s="11"/>
      <c r="F222" s="5"/>
      <c r="G222" s="11"/>
      <c r="H222" s="11"/>
      <c r="I222" s="5"/>
      <c r="J222" s="5"/>
      <c r="K222" s="5"/>
      <c r="L222" s="5"/>
      <c r="M222" s="5"/>
      <c r="N222" s="5"/>
      <c r="O222" s="5"/>
      <c r="P222" s="5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</row>
    <row r="223" spans="1:142" ht="15.5" x14ac:dyDescent="0.35">
      <c r="A223" s="5"/>
      <c r="B223" s="5"/>
      <c r="C223" s="5"/>
      <c r="D223" s="11"/>
      <c r="E223" s="11"/>
      <c r="F223" s="5"/>
      <c r="G223" s="11"/>
      <c r="H223" s="11"/>
      <c r="I223" s="5"/>
      <c r="J223" s="5"/>
      <c r="K223" s="5"/>
      <c r="L223" s="5"/>
      <c r="M223" s="5"/>
      <c r="N223" s="5"/>
      <c r="O223" s="5"/>
      <c r="P223" s="5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</row>
    <row r="224" spans="1:142" ht="15.5" x14ac:dyDescent="0.35">
      <c r="A224" s="5"/>
      <c r="B224" s="5"/>
      <c r="C224" s="5"/>
      <c r="D224" s="11"/>
      <c r="E224" s="11"/>
      <c r="F224" s="5"/>
      <c r="G224" s="11"/>
      <c r="H224" s="11"/>
      <c r="I224" s="5"/>
      <c r="J224" s="5"/>
      <c r="K224" s="5"/>
      <c r="L224" s="5"/>
      <c r="M224" s="5"/>
      <c r="N224" s="5"/>
      <c r="O224" s="5"/>
      <c r="P224" s="5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</row>
    <row r="225" spans="1:142" ht="15.5" x14ac:dyDescent="0.35">
      <c r="A225" s="5"/>
      <c r="B225" s="5"/>
      <c r="C225" s="5"/>
      <c r="D225" s="11"/>
      <c r="E225" s="11"/>
      <c r="F225" s="5"/>
      <c r="G225" s="11"/>
      <c r="H225" s="11"/>
      <c r="I225" s="5"/>
      <c r="J225" s="5"/>
      <c r="K225" s="5"/>
      <c r="L225" s="5"/>
      <c r="M225" s="5"/>
      <c r="N225" s="5"/>
      <c r="O225" s="5"/>
      <c r="P225" s="5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</row>
    <row r="226" spans="1:142" ht="15.5" x14ac:dyDescent="0.35">
      <c r="A226" s="5"/>
      <c r="B226" s="5"/>
      <c r="C226" s="5"/>
      <c r="D226" s="11"/>
      <c r="E226" s="11"/>
      <c r="F226" s="5"/>
      <c r="G226" s="11"/>
      <c r="H226" s="11"/>
      <c r="I226" s="5"/>
      <c r="J226" s="5"/>
      <c r="K226" s="5"/>
      <c r="L226" s="5"/>
      <c r="M226" s="5"/>
      <c r="N226" s="5"/>
      <c r="O226" s="5"/>
      <c r="P226" s="5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</row>
    <row r="227" spans="1:142" ht="15.5" x14ac:dyDescent="0.35">
      <c r="A227" s="5"/>
      <c r="B227" s="5"/>
      <c r="C227" s="5"/>
      <c r="D227" s="11"/>
      <c r="E227" s="11"/>
      <c r="F227" s="5"/>
      <c r="G227" s="11"/>
      <c r="H227" s="11"/>
      <c r="I227" s="5"/>
      <c r="J227" s="5"/>
      <c r="K227" s="5"/>
      <c r="L227" s="5"/>
      <c r="M227" s="5"/>
      <c r="N227" s="5"/>
      <c r="O227" s="5"/>
      <c r="P227" s="5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</row>
    <row r="228" spans="1:142" ht="15.5" x14ac:dyDescent="0.35">
      <c r="A228" s="5"/>
      <c r="B228" s="5"/>
      <c r="C228" s="5"/>
      <c r="D228" s="11"/>
      <c r="E228" s="11"/>
      <c r="F228" s="5"/>
      <c r="G228" s="11"/>
      <c r="H228" s="11"/>
      <c r="I228" s="5"/>
      <c r="J228" s="5"/>
      <c r="K228" s="5"/>
      <c r="L228" s="5"/>
      <c r="M228" s="5"/>
      <c r="N228" s="5"/>
      <c r="O228" s="5"/>
      <c r="P228" s="5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</row>
    <row r="229" spans="1:142" ht="15.5" x14ac:dyDescent="0.35">
      <c r="A229" s="5"/>
      <c r="B229" s="5"/>
      <c r="C229" s="5"/>
      <c r="D229" s="11"/>
      <c r="E229" s="11"/>
      <c r="F229" s="5"/>
      <c r="G229" s="11"/>
      <c r="H229" s="11"/>
      <c r="I229" s="5"/>
      <c r="J229" s="5"/>
      <c r="K229" s="5"/>
      <c r="L229" s="5"/>
      <c r="M229" s="5"/>
      <c r="N229" s="5"/>
      <c r="O229" s="5"/>
      <c r="P229" s="5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</row>
    <row r="230" spans="1:142" ht="15.5" x14ac:dyDescent="0.35">
      <c r="A230" s="5"/>
      <c r="B230" s="5"/>
      <c r="C230" s="5"/>
      <c r="D230" s="11"/>
      <c r="E230" s="11"/>
      <c r="F230" s="5"/>
      <c r="G230" s="11"/>
      <c r="H230" s="11"/>
      <c r="I230" s="5"/>
      <c r="J230" s="5"/>
      <c r="K230" s="5"/>
      <c r="L230" s="5"/>
      <c r="M230" s="5"/>
      <c r="N230" s="5"/>
      <c r="O230" s="5"/>
      <c r="P230" s="5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</row>
    <row r="231" spans="1:142" ht="15.5" x14ac:dyDescent="0.35">
      <c r="A231" s="5"/>
      <c r="B231" s="5"/>
      <c r="C231" s="5"/>
      <c r="D231" s="11"/>
      <c r="E231" s="11"/>
      <c r="F231" s="5"/>
      <c r="G231" s="11"/>
      <c r="H231" s="11"/>
      <c r="I231" s="5"/>
      <c r="J231" s="5"/>
      <c r="K231" s="5"/>
      <c r="L231" s="5"/>
      <c r="M231" s="5"/>
      <c r="N231" s="5"/>
      <c r="O231" s="5"/>
      <c r="P231" s="5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</row>
    <row r="232" spans="1:142" ht="15.5" x14ac:dyDescent="0.35">
      <c r="A232" s="5"/>
      <c r="B232" s="5"/>
      <c r="C232" s="5"/>
      <c r="D232" s="11"/>
      <c r="E232" s="11"/>
      <c r="F232" s="5"/>
      <c r="G232" s="11"/>
      <c r="H232" s="11"/>
      <c r="I232" s="5"/>
      <c r="J232" s="5"/>
      <c r="K232" s="5"/>
      <c r="L232" s="5"/>
      <c r="M232" s="5"/>
      <c r="N232" s="5"/>
      <c r="O232" s="5"/>
      <c r="P232" s="5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</row>
    <row r="233" spans="1:142" ht="15.5" x14ac:dyDescent="0.35">
      <c r="A233" s="5"/>
      <c r="B233" s="5"/>
      <c r="C233" s="5"/>
      <c r="D233" s="11"/>
      <c r="E233" s="11"/>
      <c r="F233" s="5"/>
      <c r="G233" s="11"/>
      <c r="H233" s="11"/>
      <c r="I233" s="5"/>
      <c r="J233" s="5"/>
      <c r="K233" s="5"/>
      <c r="L233" s="5"/>
      <c r="M233" s="5"/>
      <c r="N233" s="5"/>
      <c r="O233" s="5"/>
      <c r="P233" s="5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</row>
    <row r="234" spans="1:142" ht="15.5" x14ac:dyDescent="0.35">
      <c r="A234" s="5"/>
      <c r="B234" s="5"/>
      <c r="C234" s="5"/>
      <c r="D234" s="11"/>
      <c r="E234" s="11"/>
      <c r="F234" s="5"/>
      <c r="G234" s="11"/>
      <c r="H234" s="11"/>
      <c r="I234" s="5"/>
      <c r="J234" s="5"/>
      <c r="K234" s="5"/>
      <c r="L234" s="5"/>
      <c r="M234" s="5"/>
      <c r="N234" s="5"/>
      <c r="O234" s="5"/>
      <c r="P234" s="5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</row>
    <row r="235" spans="1:142" ht="15.5" x14ac:dyDescent="0.35">
      <c r="A235" s="5"/>
      <c r="B235" s="5"/>
      <c r="C235" s="5"/>
      <c r="D235" s="11"/>
      <c r="E235" s="11"/>
      <c r="F235" s="5"/>
      <c r="G235" s="11"/>
      <c r="H235" s="11"/>
      <c r="I235" s="5"/>
      <c r="J235" s="5"/>
      <c r="K235" s="5"/>
      <c r="L235" s="5"/>
      <c r="M235" s="5"/>
      <c r="N235" s="5"/>
      <c r="O235" s="5"/>
      <c r="P235" s="5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</row>
    <row r="236" spans="1:142" ht="15.5" x14ac:dyDescent="0.35">
      <c r="A236" s="5"/>
      <c r="B236" s="5"/>
      <c r="C236" s="5"/>
      <c r="D236" s="11"/>
      <c r="E236" s="11"/>
      <c r="F236" s="5"/>
      <c r="G236" s="11"/>
      <c r="H236" s="11"/>
      <c r="I236" s="5"/>
      <c r="J236" s="5"/>
      <c r="K236" s="5"/>
      <c r="L236" s="5"/>
      <c r="M236" s="5"/>
      <c r="N236" s="5"/>
      <c r="O236" s="5"/>
      <c r="P236" s="5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</row>
    <row r="237" spans="1:142" ht="15.5" x14ac:dyDescent="0.35">
      <c r="A237" s="5"/>
      <c r="B237" s="5"/>
      <c r="C237" s="5"/>
      <c r="D237" s="11"/>
      <c r="E237" s="11"/>
      <c r="F237" s="5"/>
      <c r="G237" s="11"/>
      <c r="H237" s="11"/>
      <c r="I237" s="5"/>
      <c r="J237" s="5"/>
      <c r="K237" s="5"/>
      <c r="L237" s="5"/>
      <c r="M237" s="5"/>
      <c r="N237" s="5"/>
      <c r="O237" s="5"/>
      <c r="P237" s="5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</row>
    <row r="238" spans="1:142" ht="15.5" x14ac:dyDescent="0.35">
      <c r="A238" s="5"/>
      <c r="B238" s="5"/>
      <c r="C238" s="5"/>
      <c r="D238" s="11"/>
      <c r="E238" s="11"/>
      <c r="F238" s="5"/>
      <c r="G238" s="11"/>
      <c r="H238" s="11"/>
      <c r="I238" s="5"/>
      <c r="J238" s="5"/>
      <c r="K238" s="5"/>
      <c r="L238" s="5"/>
      <c r="M238" s="5"/>
      <c r="N238" s="5"/>
      <c r="O238" s="5"/>
      <c r="P238" s="5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</row>
    <row r="239" spans="1:142" ht="15.5" x14ac:dyDescent="0.35">
      <c r="A239" s="5"/>
      <c r="B239" s="5"/>
      <c r="C239" s="5"/>
      <c r="D239" s="11"/>
      <c r="E239" s="11"/>
      <c r="F239" s="5"/>
      <c r="G239" s="11"/>
      <c r="H239" s="11"/>
      <c r="I239" s="5"/>
      <c r="J239" s="5"/>
      <c r="K239" s="5"/>
      <c r="L239" s="5"/>
      <c r="M239" s="5"/>
      <c r="N239" s="5"/>
      <c r="O239" s="5"/>
      <c r="P239" s="5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</row>
    <row r="240" spans="1:142" ht="15.5" x14ac:dyDescent="0.35">
      <c r="A240" s="5"/>
      <c r="B240" s="5"/>
      <c r="C240" s="5"/>
      <c r="D240" s="11"/>
      <c r="E240" s="11"/>
      <c r="F240" s="5"/>
      <c r="G240" s="11"/>
      <c r="H240" s="11"/>
      <c r="I240" s="5"/>
      <c r="J240" s="5"/>
      <c r="K240" s="5"/>
      <c r="L240" s="5"/>
      <c r="M240" s="5"/>
      <c r="N240" s="5"/>
      <c r="O240" s="5"/>
      <c r="P240" s="5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</row>
    <row r="241" spans="1:142" ht="15.5" x14ac:dyDescent="0.35">
      <c r="A241" s="5"/>
      <c r="B241" s="5"/>
      <c r="C241" s="5"/>
      <c r="D241" s="11"/>
      <c r="E241" s="11"/>
      <c r="F241" s="5"/>
      <c r="G241" s="11"/>
      <c r="H241" s="11"/>
      <c r="I241" s="5"/>
      <c r="J241" s="5"/>
      <c r="K241" s="5"/>
      <c r="L241" s="5"/>
      <c r="M241" s="5"/>
      <c r="N241" s="5"/>
      <c r="O241" s="5"/>
      <c r="P241" s="5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</row>
    <row r="242" spans="1:142" ht="15.5" x14ac:dyDescent="0.35">
      <c r="A242" s="5"/>
      <c r="B242" s="5"/>
      <c r="C242" s="5"/>
      <c r="D242" s="11"/>
      <c r="E242" s="11"/>
      <c r="F242" s="5"/>
      <c r="G242" s="11"/>
      <c r="H242" s="11"/>
      <c r="I242" s="5"/>
      <c r="J242" s="5"/>
      <c r="K242" s="5"/>
      <c r="L242" s="5"/>
      <c r="M242" s="5"/>
      <c r="N242" s="5"/>
      <c r="O242" s="5"/>
      <c r="P242" s="5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</row>
    <row r="243" spans="1:142" ht="15.5" x14ac:dyDescent="0.35">
      <c r="A243" s="5"/>
      <c r="B243" s="5"/>
      <c r="C243" s="5"/>
      <c r="D243" s="11"/>
      <c r="E243" s="11"/>
      <c r="F243" s="5"/>
      <c r="G243" s="11"/>
      <c r="H243" s="11"/>
      <c r="I243" s="5"/>
      <c r="J243" s="5"/>
      <c r="K243" s="5"/>
      <c r="L243" s="5"/>
      <c r="M243" s="5"/>
      <c r="N243" s="5"/>
      <c r="O243" s="5"/>
      <c r="P243" s="5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</row>
    <row r="244" spans="1:142" ht="15.5" x14ac:dyDescent="0.35">
      <c r="A244" s="5"/>
      <c r="B244" s="5"/>
      <c r="C244" s="5"/>
      <c r="D244" s="11"/>
      <c r="E244" s="11"/>
      <c r="F244" s="5"/>
      <c r="G244" s="11"/>
      <c r="H244" s="11"/>
      <c r="I244" s="5"/>
      <c r="J244" s="5"/>
      <c r="K244" s="5"/>
      <c r="L244" s="5"/>
      <c r="M244" s="5"/>
      <c r="N244" s="5"/>
      <c r="O244" s="5"/>
      <c r="P244" s="5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</row>
    <row r="245" spans="1:142" ht="15.5" x14ac:dyDescent="0.35">
      <c r="A245" s="5"/>
      <c r="B245" s="5"/>
      <c r="C245" s="5"/>
      <c r="D245" s="11"/>
      <c r="E245" s="11"/>
      <c r="F245" s="5"/>
      <c r="G245" s="11"/>
      <c r="H245" s="11"/>
      <c r="I245" s="5"/>
      <c r="J245" s="5"/>
      <c r="K245" s="5"/>
      <c r="L245" s="5"/>
      <c r="M245" s="5"/>
      <c r="N245" s="5"/>
      <c r="O245" s="5"/>
      <c r="P245" s="5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</row>
    <row r="246" spans="1:142" ht="15.5" x14ac:dyDescent="0.35">
      <c r="A246" s="5"/>
      <c r="B246" s="5"/>
      <c r="C246" s="5"/>
      <c r="D246" s="11"/>
      <c r="E246" s="11"/>
      <c r="F246" s="5"/>
      <c r="G246" s="11"/>
      <c r="H246" s="11"/>
      <c r="I246" s="5"/>
      <c r="J246" s="5"/>
      <c r="K246" s="5"/>
      <c r="L246" s="5"/>
      <c r="M246" s="5"/>
      <c r="N246" s="5"/>
      <c r="O246" s="5"/>
      <c r="P246" s="5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</row>
    <row r="247" spans="1:142" ht="15.5" x14ac:dyDescent="0.35">
      <c r="A247" s="5"/>
      <c r="B247" s="5"/>
      <c r="C247" s="5"/>
      <c r="D247" s="11"/>
      <c r="E247" s="11"/>
      <c r="F247" s="5"/>
      <c r="G247" s="11"/>
      <c r="H247" s="11"/>
      <c r="I247" s="5"/>
      <c r="J247" s="5"/>
      <c r="K247" s="5"/>
      <c r="L247" s="5"/>
      <c r="M247" s="5"/>
      <c r="N247" s="5"/>
      <c r="O247" s="5"/>
      <c r="P247" s="5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</row>
    <row r="248" spans="1:142" ht="15.5" x14ac:dyDescent="0.35">
      <c r="A248" s="5"/>
      <c r="B248" s="5"/>
      <c r="C248" s="5"/>
      <c r="D248" s="11"/>
      <c r="E248" s="11"/>
      <c r="F248" s="5"/>
      <c r="G248" s="11"/>
      <c r="H248" s="11"/>
      <c r="I248" s="5"/>
      <c r="J248" s="5"/>
      <c r="K248" s="5"/>
      <c r="L248" s="5"/>
      <c r="M248" s="5"/>
      <c r="N248" s="5"/>
      <c r="O248" s="5"/>
      <c r="P248" s="5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</row>
    <row r="249" spans="1:142" ht="15.5" x14ac:dyDescent="0.35">
      <c r="A249" s="5"/>
      <c r="B249" s="5"/>
      <c r="C249" s="5"/>
      <c r="D249" s="11"/>
      <c r="E249" s="11"/>
      <c r="F249" s="5"/>
      <c r="G249" s="11"/>
      <c r="H249" s="11"/>
      <c r="I249" s="5"/>
      <c r="J249" s="5"/>
      <c r="K249" s="5"/>
      <c r="L249" s="5"/>
      <c r="M249" s="5"/>
      <c r="N249" s="5"/>
      <c r="O249" s="5"/>
      <c r="P249" s="5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</row>
    <row r="250" spans="1:142" ht="15.5" x14ac:dyDescent="0.35">
      <c r="A250" s="5"/>
      <c r="B250" s="5"/>
      <c r="C250" s="5"/>
      <c r="D250" s="11"/>
      <c r="E250" s="11"/>
      <c r="F250" s="5"/>
      <c r="G250" s="11"/>
      <c r="H250" s="11"/>
      <c r="I250" s="5"/>
      <c r="J250" s="5"/>
      <c r="K250" s="5"/>
      <c r="L250" s="5"/>
      <c r="M250" s="5"/>
      <c r="N250" s="5"/>
      <c r="O250" s="5"/>
      <c r="P250" s="5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</row>
    <row r="251" spans="1:142" ht="15.5" x14ac:dyDescent="0.35">
      <c r="A251" s="5"/>
      <c r="B251" s="5"/>
      <c r="C251" s="5"/>
      <c r="D251" s="11"/>
      <c r="E251" s="11"/>
      <c r="F251" s="5"/>
      <c r="G251" s="11"/>
      <c r="H251" s="11"/>
      <c r="I251" s="5"/>
      <c r="J251" s="5"/>
      <c r="K251" s="5"/>
      <c r="L251" s="5"/>
      <c r="M251" s="5"/>
      <c r="N251" s="5"/>
      <c r="O251" s="5"/>
      <c r="P251" s="5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</row>
    <row r="252" spans="1:142" ht="15.5" x14ac:dyDescent="0.35">
      <c r="A252" s="5"/>
      <c r="B252" s="5"/>
      <c r="C252" s="5"/>
      <c r="D252" s="11"/>
      <c r="E252" s="11"/>
      <c r="F252" s="5"/>
      <c r="G252" s="11"/>
      <c r="H252" s="11"/>
      <c r="I252" s="5"/>
      <c r="J252" s="5"/>
      <c r="K252" s="5"/>
      <c r="L252" s="5"/>
      <c r="M252" s="5"/>
      <c r="N252" s="5"/>
      <c r="O252" s="5"/>
      <c r="P252" s="5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</row>
    <row r="253" spans="1:142" ht="15.5" x14ac:dyDescent="0.35">
      <c r="A253" s="5"/>
      <c r="B253" s="5"/>
      <c r="C253" s="5"/>
      <c r="D253" s="11"/>
      <c r="E253" s="11"/>
      <c r="F253" s="5"/>
      <c r="G253" s="11"/>
      <c r="H253" s="11"/>
      <c r="I253" s="5"/>
      <c r="J253" s="5"/>
      <c r="K253" s="5"/>
      <c r="L253" s="5"/>
      <c r="M253" s="5"/>
      <c r="N253" s="5"/>
      <c r="O253" s="5"/>
      <c r="P253" s="5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</row>
    <row r="254" spans="1:142" ht="15.5" x14ac:dyDescent="0.35">
      <c r="A254" s="5"/>
      <c r="B254" s="5"/>
      <c r="C254" s="5"/>
      <c r="D254" s="11"/>
      <c r="E254" s="11"/>
      <c r="F254" s="5"/>
      <c r="G254" s="11"/>
      <c r="H254" s="11"/>
      <c r="I254" s="5"/>
      <c r="J254" s="5"/>
      <c r="K254" s="5"/>
      <c r="L254" s="5"/>
      <c r="M254" s="5"/>
      <c r="N254" s="5"/>
      <c r="O254" s="5"/>
      <c r="P254" s="5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</row>
    <row r="255" spans="1:142" ht="15.5" x14ac:dyDescent="0.35">
      <c r="A255" s="5"/>
      <c r="B255" s="5"/>
      <c r="C255" s="5"/>
      <c r="D255" s="11"/>
      <c r="E255" s="11"/>
      <c r="F255" s="5"/>
      <c r="G255" s="11"/>
      <c r="H255" s="11"/>
      <c r="I255" s="5"/>
      <c r="J255" s="5"/>
      <c r="K255" s="5"/>
      <c r="L255" s="5"/>
      <c r="M255" s="5"/>
      <c r="N255" s="5"/>
      <c r="O255" s="5"/>
      <c r="P255" s="5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</row>
    <row r="256" spans="1:142" ht="15.5" x14ac:dyDescent="0.35">
      <c r="A256" s="5"/>
      <c r="B256" s="5"/>
      <c r="C256" s="5"/>
      <c r="D256" s="11"/>
      <c r="E256" s="11"/>
      <c r="F256" s="5"/>
      <c r="G256" s="11"/>
      <c r="H256" s="11"/>
      <c r="I256" s="5"/>
      <c r="J256" s="5"/>
      <c r="K256" s="5"/>
      <c r="L256" s="5"/>
      <c r="M256" s="5"/>
      <c r="N256" s="5"/>
      <c r="O256" s="5"/>
      <c r="P256" s="5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</row>
    <row r="257" spans="1:142" ht="15.5" x14ac:dyDescent="0.35">
      <c r="A257" s="5"/>
      <c r="B257" s="5"/>
      <c r="C257" s="5"/>
      <c r="D257" s="11"/>
      <c r="E257" s="11"/>
      <c r="F257" s="5"/>
      <c r="G257" s="11"/>
      <c r="H257" s="11"/>
      <c r="I257" s="5"/>
      <c r="J257" s="5"/>
      <c r="K257" s="5"/>
      <c r="L257" s="5"/>
      <c r="M257" s="5"/>
      <c r="N257" s="5"/>
      <c r="O257" s="5"/>
      <c r="P257" s="5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</row>
    <row r="258" spans="1:142" ht="15.5" x14ac:dyDescent="0.35">
      <c r="A258" s="5"/>
      <c r="B258" s="5"/>
      <c r="C258" s="5"/>
      <c r="D258" s="11"/>
      <c r="E258" s="11"/>
      <c r="F258" s="5"/>
      <c r="G258" s="11"/>
      <c r="H258" s="11"/>
      <c r="I258" s="5"/>
      <c r="J258" s="5"/>
      <c r="K258" s="5"/>
      <c r="L258" s="5"/>
      <c r="M258" s="5"/>
      <c r="N258" s="5"/>
      <c r="O258" s="5"/>
      <c r="P258" s="5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</row>
    <row r="259" spans="1:142" ht="15.5" x14ac:dyDescent="0.35">
      <c r="A259" s="5"/>
      <c r="B259" s="5"/>
      <c r="C259" s="5"/>
      <c r="D259" s="11"/>
      <c r="E259" s="11"/>
      <c r="F259" s="5"/>
      <c r="G259" s="11"/>
      <c r="H259" s="11"/>
      <c r="I259" s="5"/>
      <c r="J259" s="5"/>
      <c r="K259" s="5"/>
      <c r="L259" s="5"/>
      <c r="M259" s="5"/>
      <c r="N259" s="5"/>
      <c r="O259" s="5"/>
      <c r="P259" s="5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</row>
    <row r="260" spans="1:142" ht="15.5" x14ac:dyDescent="0.35">
      <c r="A260" s="5"/>
      <c r="B260" s="5"/>
      <c r="C260" s="5"/>
      <c r="D260" s="11"/>
      <c r="E260" s="11"/>
      <c r="F260" s="5"/>
      <c r="G260" s="11"/>
      <c r="H260" s="11"/>
      <c r="I260" s="5"/>
      <c r="J260" s="5"/>
      <c r="K260" s="5"/>
      <c r="L260" s="5"/>
      <c r="M260" s="5"/>
      <c r="N260" s="5"/>
      <c r="O260" s="5"/>
      <c r="P260" s="5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</row>
    <row r="261" spans="1:142" ht="15.5" x14ac:dyDescent="0.35">
      <c r="A261" s="5"/>
      <c r="B261" s="5"/>
      <c r="C261" s="5"/>
      <c r="D261" s="11"/>
      <c r="E261" s="11"/>
      <c r="F261" s="5"/>
      <c r="G261" s="11"/>
      <c r="H261" s="11"/>
      <c r="I261" s="5"/>
      <c r="J261" s="5"/>
      <c r="K261" s="5"/>
      <c r="L261" s="5"/>
      <c r="M261" s="5"/>
      <c r="N261" s="5"/>
      <c r="O261" s="5"/>
      <c r="P261" s="5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</row>
    <row r="262" spans="1:142" ht="15.5" x14ac:dyDescent="0.35">
      <c r="A262" s="5"/>
      <c r="B262" s="5"/>
      <c r="C262" s="5"/>
      <c r="D262" s="11"/>
      <c r="E262" s="11"/>
      <c r="F262" s="5"/>
      <c r="G262" s="11"/>
      <c r="H262" s="11"/>
      <c r="I262" s="5"/>
      <c r="J262" s="5"/>
      <c r="K262" s="5"/>
      <c r="L262" s="5"/>
      <c r="M262" s="5"/>
      <c r="N262" s="5"/>
      <c r="O262" s="5"/>
      <c r="P262" s="5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</row>
    <row r="263" spans="1:142" ht="15.5" x14ac:dyDescent="0.35">
      <c r="A263" s="5"/>
      <c r="B263" s="5"/>
      <c r="C263" s="5"/>
      <c r="D263" s="11"/>
      <c r="E263" s="11"/>
      <c r="F263" s="5"/>
      <c r="G263" s="11"/>
      <c r="H263" s="11"/>
      <c r="I263" s="5"/>
      <c r="J263" s="5"/>
      <c r="K263" s="5"/>
      <c r="L263" s="5"/>
      <c r="M263" s="5"/>
      <c r="N263" s="5"/>
      <c r="O263" s="5"/>
      <c r="P263" s="5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</row>
    <row r="264" spans="1:142" ht="15.5" x14ac:dyDescent="0.35">
      <c r="A264" s="5"/>
      <c r="B264" s="5"/>
      <c r="C264" s="5"/>
      <c r="D264" s="11"/>
      <c r="E264" s="11"/>
      <c r="F264" s="5"/>
      <c r="G264" s="11"/>
      <c r="H264" s="11"/>
      <c r="I264" s="5"/>
      <c r="J264" s="5"/>
      <c r="K264" s="5"/>
      <c r="L264" s="5"/>
      <c r="M264" s="5"/>
      <c r="N264" s="5"/>
      <c r="O264" s="5"/>
      <c r="P264" s="5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</row>
    <row r="265" spans="1:142" ht="15.5" x14ac:dyDescent="0.35">
      <c r="A265" s="5"/>
      <c r="B265" s="5"/>
      <c r="C265" s="5"/>
      <c r="D265" s="11"/>
      <c r="E265" s="11"/>
      <c r="F265" s="5"/>
      <c r="G265" s="11"/>
      <c r="H265" s="11"/>
      <c r="I265" s="5"/>
      <c r="J265" s="5"/>
      <c r="K265" s="5"/>
      <c r="L265" s="5"/>
      <c r="M265" s="5"/>
      <c r="N265" s="5"/>
      <c r="O265" s="5"/>
      <c r="P265" s="5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</row>
    <row r="266" spans="1:142" ht="15.5" x14ac:dyDescent="0.35">
      <c r="A266" s="5"/>
      <c r="B266" s="5"/>
      <c r="C266" s="5"/>
      <c r="D266" s="11"/>
      <c r="E266" s="11"/>
      <c r="F266" s="5"/>
      <c r="G266" s="11"/>
      <c r="H266" s="11"/>
      <c r="I266" s="5"/>
      <c r="J266" s="5"/>
      <c r="K266" s="5"/>
      <c r="L266" s="5"/>
      <c r="M266" s="5"/>
      <c r="N266" s="5"/>
      <c r="O266" s="5"/>
      <c r="P266" s="5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</row>
    <row r="267" spans="1:142" ht="15.5" x14ac:dyDescent="0.35">
      <c r="A267" s="5"/>
      <c r="B267" s="5"/>
      <c r="C267" s="5"/>
      <c r="D267" s="11"/>
      <c r="E267" s="11"/>
      <c r="F267" s="5"/>
      <c r="G267" s="11"/>
      <c r="H267" s="11"/>
      <c r="I267" s="5"/>
      <c r="J267" s="5"/>
      <c r="K267" s="5"/>
      <c r="L267" s="5"/>
      <c r="M267" s="5"/>
      <c r="N267" s="5"/>
      <c r="O267" s="5"/>
      <c r="P267" s="5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</row>
    <row r="268" spans="1:142" ht="15.5" x14ac:dyDescent="0.35">
      <c r="A268" s="5"/>
      <c r="B268" s="5"/>
      <c r="C268" s="5"/>
      <c r="D268" s="11"/>
      <c r="E268" s="11"/>
      <c r="F268" s="5"/>
      <c r="G268" s="11"/>
      <c r="H268" s="11"/>
      <c r="I268" s="5"/>
      <c r="J268" s="5"/>
      <c r="K268" s="5"/>
      <c r="L268" s="5"/>
      <c r="M268" s="5"/>
      <c r="N268" s="5"/>
      <c r="O268" s="5"/>
      <c r="P268" s="5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</row>
    <row r="269" spans="1:142" ht="15.5" x14ac:dyDescent="0.35">
      <c r="A269" s="5"/>
      <c r="B269" s="5"/>
      <c r="C269" s="5"/>
      <c r="D269" s="11"/>
      <c r="E269" s="11"/>
      <c r="F269" s="5"/>
      <c r="G269" s="11"/>
      <c r="H269" s="11"/>
      <c r="I269" s="5"/>
      <c r="J269" s="5"/>
      <c r="K269" s="5"/>
      <c r="L269" s="5"/>
      <c r="M269" s="5"/>
      <c r="N269" s="5"/>
      <c r="O269" s="5"/>
      <c r="P269" s="5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</row>
    <row r="270" spans="1:142" ht="15.5" x14ac:dyDescent="0.35">
      <c r="A270" s="5"/>
      <c r="B270" s="5"/>
      <c r="C270" s="5"/>
      <c r="D270" s="11"/>
      <c r="E270" s="11"/>
      <c r="F270" s="5"/>
      <c r="G270" s="11"/>
      <c r="H270" s="11"/>
      <c r="I270" s="5"/>
      <c r="J270" s="5"/>
      <c r="K270" s="5"/>
      <c r="L270" s="5"/>
      <c r="M270" s="5"/>
      <c r="N270" s="5"/>
      <c r="O270" s="5"/>
      <c r="P270" s="5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</row>
    <row r="271" spans="1:142" ht="15.5" x14ac:dyDescent="0.35">
      <c r="A271" s="5"/>
      <c r="B271" s="5"/>
      <c r="C271" s="5"/>
      <c r="D271" s="11"/>
      <c r="E271" s="11"/>
      <c r="F271" s="5"/>
      <c r="G271" s="11"/>
      <c r="H271" s="11"/>
      <c r="I271" s="5"/>
      <c r="J271" s="5"/>
      <c r="K271" s="5"/>
      <c r="L271" s="5"/>
      <c r="M271" s="5"/>
      <c r="N271" s="5"/>
      <c r="O271" s="5"/>
      <c r="P271" s="5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</row>
    <row r="272" spans="1:142" ht="15.5" x14ac:dyDescent="0.35">
      <c r="A272" s="5"/>
      <c r="B272" s="5"/>
      <c r="C272" s="5"/>
      <c r="D272" s="11"/>
      <c r="E272" s="11"/>
      <c r="F272" s="5"/>
      <c r="G272" s="11"/>
      <c r="H272" s="11"/>
      <c r="I272" s="5"/>
      <c r="J272" s="5"/>
      <c r="K272" s="5"/>
      <c r="L272" s="5"/>
      <c r="M272" s="5"/>
      <c r="N272" s="5"/>
      <c r="O272" s="5"/>
      <c r="P272" s="5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</row>
    <row r="273" spans="1:142" ht="15.5" x14ac:dyDescent="0.35">
      <c r="A273" s="5"/>
      <c r="B273" s="5"/>
      <c r="C273" s="5"/>
      <c r="D273" s="11"/>
      <c r="E273" s="11"/>
      <c r="F273" s="5"/>
      <c r="G273" s="11"/>
      <c r="H273" s="11"/>
      <c r="I273" s="5"/>
      <c r="J273" s="5"/>
      <c r="K273" s="5"/>
      <c r="L273" s="5"/>
      <c r="M273" s="5"/>
      <c r="N273" s="5"/>
      <c r="O273" s="5"/>
      <c r="P273" s="5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</row>
    <row r="274" spans="1:142" ht="15.5" x14ac:dyDescent="0.35">
      <c r="A274" s="5"/>
      <c r="B274" s="5"/>
      <c r="C274" s="5"/>
      <c r="D274" s="11"/>
      <c r="E274" s="11"/>
      <c r="F274" s="5"/>
      <c r="G274" s="11"/>
      <c r="H274" s="11"/>
      <c r="I274" s="5"/>
      <c r="J274" s="5"/>
      <c r="K274" s="5"/>
      <c r="L274" s="5"/>
      <c r="M274" s="5"/>
      <c r="N274" s="5"/>
      <c r="O274" s="5"/>
      <c r="P274" s="5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</row>
    <row r="275" spans="1:142" ht="15.5" x14ac:dyDescent="0.35">
      <c r="A275" s="5"/>
      <c r="B275" s="5"/>
      <c r="C275" s="5"/>
      <c r="D275" s="11"/>
      <c r="E275" s="11"/>
      <c r="F275" s="5"/>
      <c r="G275" s="11"/>
      <c r="H275" s="11"/>
      <c r="I275" s="5"/>
      <c r="J275" s="5"/>
      <c r="K275" s="5"/>
      <c r="L275" s="5"/>
      <c r="M275" s="5"/>
      <c r="N275" s="5"/>
      <c r="O275" s="5"/>
      <c r="P275" s="5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</row>
    <row r="276" spans="1:142" ht="15.5" x14ac:dyDescent="0.35">
      <c r="A276" s="5"/>
      <c r="B276" s="5"/>
      <c r="C276" s="5"/>
      <c r="D276" s="11"/>
      <c r="E276" s="11"/>
      <c r="F276" s="5"/>
      <c r="G276" s="11"/>
      <c r="H276" s="11"/>
      <c r="I276" s="5"/>
      <c r="J276" s="5"/>
      <c r="K276" s="5"/>
      <c r="L276" s="5"/>
      <c r="M276" s="5"/>
      <c r="N276" s="5"/>
      <c r="O276" s="5"/>
      <c r="P276" s="5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</row>
    <row r="277" spans="1:142" ht="15.5" x14ac:dyDescent="0.35">
      <c r="A277" s="5"/>
      <c r="B277" s="5"/>
      <c r="C277" s="5"/>
      <c r="D277" s="11"/>
      <c r="E277" s="11"/>
      <c r="F277" s="5"/>
      <c r="G277" s="11"/>
      <c r="H277" s="11"/>
      <c r="I277" s="5"/>
      <c r="J277" s="5"/>
      <c r="K277" s="5"/>
      <c r="L277" s="5"/>
      <c r="M277" s="5"/>
      <c r="N277" s="5"/>
      <c r="O277" s="5"/>
      <c r="P277" s="5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</row>
    <row r="278" spans="1:142" ht="15.5" x14ac:dyDescent="0.35">
      <c r="A278" s="5"/>
      <c r="B278" s="5"/>
      <c r="C278" s="5"/>
      <c r="D278" s="11"/>
      <c r="E278" s="11"/>
      <c r="F278" s="5"/>
      <c r="G278" s="11"/>
      <c r="H278" s="11"/>
      <c r="I278" s="5"/>
      <c r="J278" s="5"/>
      <c r="K278" s="5"/>
      <c r="L278" s="5"/>
      <c r="M278" s="5"/>
      <c r="N278" s="5"/>
      <c r="O278" s="5"/>
      <c r="P278" s="5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</row>
    <row r="279" spans="1:142" ht="15.5" x14ac:dyDescent="0.35">
      <c r="A279" s="5"/>
      <c r="B279" s="5"/>
      <c r="C279" s="5"/>
      <c r="D279" s="11"/>
      <c r="E279" s="11"/>
      <c r="F279" s="5"/>
      <c r="G279" s="11"/>
      <c r="H279" s="11"/>
      <c r="I279" s="5"/>
      <c r="J279" s="5"/>
      <c r="K279" s="5"/>
      <c r="L279" s="5"/>
      <c r="M279" s="5"/>
      <c r="N279" s="5"/>
      <c r="O279" s="5"/>
      <c r="P279" s="5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</row>
    <row r="280" spans="1:142" ht="15.5" x14ac:dyDescent="0.35">
      <c r="A280" s="5"/>
      <c r="B280" s="5"/>
      <c r="C280" s="5"/>
      <c r="D280" s="11"/>
      <c r="E280" s="11"/>
      <c r="F280" s="5"/>
      <c r="G280" s="11"/>
      <c r="H280" s="11"/>
      <c r="I280" s="5"/>
      <c r="J280" s="5"/>
      <c r="K280" s="5"/>
      <c r="L280" s="5"/>
      <c r="M280" s="5"/>
      <c r="N280" s="5"/>
      <c r="O280" s="5"/>
      <c r="P280" s="5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</row>
    <row r="281" spans="1:142" ht="15.5" x14ac:dyDescent="0.35">
      <c r="A281" s="5"/>
      <c r="B281" s="5"/>
      <c r="C281" s="5"/>
      <c r="D281" s="11"/>
      <c r="E281" s="11"/>
      <c r="F281" s="5"/>
      <c r="G281" s="11"/>
      <c r="H281" s="11"/>
      <c r="I281" s="5"/>
      <c r="J281" s="5"/>
      <c r="K281" s="5"/>
      <c r="L281" s="5"/>
      <c r="M281" s="5"/>
      <c r="N281" s="5"/>
      <c r="O281" s="5"/>
      <c r="P281" s="5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</row>
    <row r="282" spans="1:142" ht="15.5" x14ac:dyDescent="0.35">
      <c r="A282" s="5"/>
      <c r="B282" s="5"/>
      <c r="C282" s="5"/>
      <c r="D282" s="11"/>
      <c r="E282" s="11"/>
      <c r="F282" s="5"/>
      <c r="G282" s="11"/>
      <c r="H282" s="11"/>
      <c r="I282" s="5"/>
      <c r="J282" s="5"/>
      <c r="K282" s="5"/>
      <c r="L282" s="5"/>
      <c r="M282" s="5"/>
      <c r="N282" s="5"/>
      <c r="O282" s="5"/>
      <c r="P282" s="5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</row>
    <row r="283" spans="1:142" ht="15.5" x14ac:dyDescent="0.35">
      <c r="A283" s="5"/>
      <c r="B283" s="5"/>
      <c r="C283" s="5"/>
      <c r="D283" s="11"/>
      <c r="E283" s="11"/>
      <c r="F283" s="5"/>
      <c r="G283" s="11"/>
      <c r="H283" s="11"/>
      <c r="I283" s="5"/>
      <c r="J283" s="5"/>
      <c r="K283" s="5"/>
      <c r="L283" s="5"/>
      <c r="M283" s="5"/>
      <c r="N283" s="5"/>
      <c r="O283" s="5"/>
      <c r="P283" s="5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</row>
    <row r="284" spans="1:142" ht="15.5" x14ac:dyDescent="0.35">
      <c r="A284" s="5"/>
      <c r="B284" s="5"/>
      <c r="C284" s="5"/>
      <c r="D284" s="11"/>
      <c r="E284" s="11"/>
      <c r="F284" s="5"/>
      <c r="G284" s="11"/>
      <c r="H284" s="11"/>
      <c r="I284" s="5"/>
      <c r="J284" s="5"/>
      <c r="K284" s="5"/>
      <c r="L284" s="5"/>
      <c r="M284" s="5"/>
      <c r="N284" s="5"/>
      <c r="O284" s="5"/>
      <c r="P284" s="5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</row>
    <row r="285" spans="1:142" ht="15.5" x14ac:dyDescent="0.35">
      <c r="A285" s="5"/>
      <c r="B285" s="5"/>
      <c r="C285" s="5"/>
      <c r="D285" s="11"/>
      <c r="E285" s="11"/>
      <c r="F285" s="5"/>
      <c r="G285" s="11"/>
      <c r="H285" s="11"/>
      <c r="I285" s="5"/>
      <c r="J285" s="5"/>
      <c r="K285" s="5"/>
      <c r="L285" s="5"/>
      <c r="M285" s="5"/>
      <c r="N285" s="5"/>
      <c r="O285" s="5"/>
      <c r="P285" s="5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</row>
    <row r="286" spans="1:142" ht="15.5" x14ac:dyDescent="0.35">
      <c r="A286" s="5"/>
      <c r="B286" s="5"/>
      <c r="C286" s="5"/>
      <c r="D286" s="11"/>
      <c r="E286" s="11"/>
      <c r="F286" s="5"/>
      <c r="G286" s="11"/>
      <c r="H286" s="11"/>
      <c r="I286" s="5"/>
      <c r="J286" s="5"/>
      <c r="K286" s="5"/>
      <c r="L286" s="5"/>
      <c r="M286" s="5"/>
      <c r="N286" s="5"/>
      <c r="O286" s="5"/>
      <c r="P286" s="5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</row>
    <row r="287" spans="1:142" ht="15.5" x14ac:dyDescent="0.35">
      <c r="A287" s="5"/>
      <c r="B287" s="5"/>
      <c r="C287" s="5"/>
      <c r="D287" s="11"/>
      <c r="E287" s="11"/>
      <c r="F287" s="5"/>
      <c r="G287" s="11"/>
      <c r="H287" s="11"/>
      <c r="I287" s="5"/>
      <c r="J287" s="5"/>
      <c r="K287" s="5"/>
      <c r="L287" s="5"/>
      <c r="M287" s="5"/>
      <c r="N287" s="5"/>
      <c r="O287" s="5"/>
      <c r="P287" s="5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</row>
    <row r="288" spans="1:142" ht="15.5" x14ac:dyDescent="0.35">
      <c r="A288" s="5"/>
      <c r="B288" s="5"/>
      <c r="C288" s="5"/>
      <c r="D288" s="11"/>
      <c r="E288" s="11"/>
      <c r="F288" s="5"/>
      <c r="G288" s="11"/>
      <c r="H288" s="11"/>
      <c r="I288" s="5"/>
      <c r="J288" s="5"/>
      <c r="K288" s="5"/>
      <c r="L288" s="5"/>
      <c r="M288" s="5"/>
      <c r="N288" s="5"/>
      <c r="O288" s="5"/>
      <c r="P288" s="5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</row>
    <row r="289" spans="1:142" ht="15.5" x14ac:dyDescent="0.35">
      <c r="A289" s="5"/>
      <c r="B289" s="5"/>
      <c r="C289" s="5"/>
      <c r="D289" s="11"/>
      <c r="E289" s="11"/>
      <c r="F289" s="5"/>
      <c r="G289" s="11"/>
      <c r="H289" s="11"/>
      <c r="I289" s="5"/>
      <c r="J289" s="5"/>
      <c r="K289" s="5"/>
      <c r="L289" s="5"/>
      <c r="M289" s="5"/>
      <c r="N289" s="5"/>
      <c r="O289" s="5"/>
      <c r="P289" s="5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</row>
    <row r="290" spans="1:142" ht="15.5" x14ac:dyDescent="0.35">
      <c r="A290" s="5"/>
      <c r="B290" s="5"/>
      <c r="C290" s="5"/>
      <c r="D290" s="11"/>
      <c r="E290" s="11"/>
      <c r="F290" s="5"/>
      <c r="G290" s="11"/>
      <c r="H290" s="11"/>
      <c r="I290" s="5"/>
      <c r="J290" s="5"/>
      <c r="K290" s="5"/>
      <c r="L290" s="5"/>
      <c r="M290" s="5"/>
      <c r="N290" s="5"/>
      <c r="O290" s="5"/>
      <c r="P290" s="5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</row>
    <row r="291" spans="1:142" ht="15.5" x14ac:dyDescent="0.35">
      <c r="A291" s="5"/>
      <c r="B291" s="5"/>
      <c r="C291" s="5"/>
      <c r="D291" s="11"/>
      <c r="E291" s="11"/>
      <c r="F291" s="5"/>
      <c r="G291" s="11"/>
      <c r="H291" s="11"/>
      <c r="I291" s="5"/>
      <c r="J291" s="5"/>
      <c r="K291" s="5"/>
      <c r="L291" s="5"/>
      <c r="M291" s="5"/>
      <c r="N291" s="5"/>
      <c r="O291" s="5"/>
      <c r="P291" s="5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</row>
    <row r="292" spans="1:142" ht="15.5" x14ac:dyDescent="0.35">
      <c r="A292" s="5"/>
      <c r="B292" s="5"/>
      <c r="C292" s="5"/>
      <c r="D292" s="11"/>
      <c r="E292" s="11"/>
      <c r="F292" s="5"/>
      <c r="G292" s="11"/>
      <c r="H292" s="11"/>
      <c r="I292" s="5"/>
      <c r="J292" s="5"/>
      <c r="K292" s="5"/>
      <c r="L292" s="5"/>
      <c r="M292" s="5"/>
      <c r="N292" s="5"/>
      <c r="O292" s="5"/>
      <c r="P292" s="5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</row>
    <row r="293" spans="1:142" ht="15.5" x14ac:dyDescent="0.35">
      <c r="A293" s="5"/>
      <c r="B293" s="5"/>
      <c r="C293" s="5"/>
      <c r="D293" s="11"/>
      <c r="E293" s="11"/>
      <c r="F293" s="5"/>
      <c r="G293" s="11"/>
      <c r="H293" s="11"/>
      <c r="I293" s="5"/>
      <c r="J293" s="5"/>
      <c r="K293" s="5"/>
      <c r="L293" s="5"/>
      <c r="M293" s="5"/>
      <c r="N293" s="5"/>
      <c r="O293" s="5"/>
      <c r="P293" s="5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</row>
    <row r="294" spans="1:142" ht="15.5" x14ac:dyDescent="0.35">
      <c r="A294" s="5"/>
      <c r="B294" s="5"/>
      <c r="C294" s="5"/>
      <c r="D294" s="11"/>
      <c r="E294" s="11"/>
      <c r="F294" s="5"/>
      <c r="G294" s="11"/>
      <c r="H294" s="11"/>
      <c r="I294" s="5"/>
      <c r="J294" s="5"/>
      <c r="K294" s="5"/>
      <c r="L294" s="5"/>
      <c r="M294" s="5"/>
      <c r="N294" s="5"/>
      <c r="O294" s="5"/>
      <c r="P294" s="5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</row>
    <row r="295" spans="1:142" ht="15.5" x14ac:dyDescent="0.35">
      <c r="A295" s="5"/>
      <c r="B295" s="5"/>
      <c r="C295" s="5"/>
      <c r="D295" s="11"/>
      <c r="E295" s="11"/>
      <c r="F295" s="5"/>
      <c r="G295" s="11"/>
      <c r="H295" s="11"/>
      <c r="I295" s="5"/>
      <c r="J295" s="5"/>
      <c r="K295" s="5"/>
      <c r="L295" s="5"/>
      <c r="M295" s="5"/>
      <c r="N295" s="5"/>
      <c r="O295" s="5"/>
      <c r="P295" s="5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</row>
    <row r="296" spans="1:142" ht="15.5" x14ac:dyDescent="0.35">
      <c r="A296" s="5"/>
      <c r="B296" s="5"/>
      <c r="C296" s="5"/>
      <c r="D296" s="11"/>
      <c r="E296" s="11"/>
      <c r="F296" s="5"/>
      <c r="G296" s="11"/>
      <c r="H296" s="11"/>
      <c r="I296" s="5"/>
      <c r="J296" s="5"/>
      <c r="K296" s="5"/>
      <c r="L296" s="5"/>
      <c r="M296" s="5"/>
      <c r="N296" s="5"/>
      <c r="O296" s="5"/>
      <c r="P296" s="5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</row>
    <row r="297" spans="1:142" ht="15.5" x14ac:dyDescent="0.35">
      <c r="A297" s="5"/>
      <c r="B297" s="5"/>
      <c r="C297" s="5"/>
      <c r="D297" s="11"/>
      <c r="E297" s="11"/>
      <c r="F297" s="5"/>
      <c r="G297" s="11"/>
      <c r="H297" s="11"/>
      <c r="I297" s="5"/>
      <c r="J297" s="5"/>
      <c r="K297" s="5"/>
      <c r="L297" s="5"/>
      <c r="M297" s="5"/>
      <c r="N297" s="5"/>
      <c r="O297" s="5"/>
      <c r="P297" s="5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</row>
    <row r="298" spans="1:142" ht="15.5" x14ac:dyDescent="0.35">
      <c r="A298" s="5"/>
      <c r="B298" s="5"/>
      <c r="C298" s="5"/>
      <c r="D298" s="11"/>
      <c r="E298" s="11"/>
      <c r="F298" s="5"/>
      <c r="G298" s="11"/>
      <c r="H298" s="11"/>
      <c r="I298" s="5"/>
      <c r="J298" s="5"/>
      <c r="K298" s="5"/>
      <c r="L298" s="5"/>
      <c r="M298" s="5"/>
      <c r="N298" s="5"/>
      <c r="O298" s="5"/>
      <c r="P298" s="5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</row>
    <row r="299" spans="1:142" ht="15.5" x14ac:dyDescent="0.35">
      <c r="A299" s="5"/>
      <c r="B299" s="5"/>
      <c r="C299" s="5"/>
      <c r="D299" s="11"/>
      <c r="E299" s="11"/>
      <c r="F299" s="5"/>
      <c r="G299" s="11"/>
      <c r="H299" s="11"/>
      <c r="I299" s="5"/>
      <c r="J299" s="5"/>
      <c r="K299" s="5"/>
      <c r="L299" s="5"/>
      <c r="M299" s="5"/>
      <c r="N299" s="5"/>
      <c r="O299" s="5"/>
      <c r="P299" s="5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</row>
    <row r="300" spans="1:142" ht="15.5" x14ac:dyDescent="0.35">
      <c r="A300" s="5"/>
      <c r="B300" s="5"/>
      <c r="C300" s="5"/>
      <c r="D300" s="11"/>
      <c r="E300" s="11"/>
      <c r="F300" s="5"/>
      <c r="G300" s="11"/>
      <c r="H300" s="11"/>
      <c r="I300" s="5"/>
      <c r="J300" s="5"/>
      <c r="K300" s="5"/>
      <c r="L300" s="5"/>
      <c r="M300" s="5"/>
      <c r="N300" s="5"/>
      <c r="O300" s="5"/>
      <c r="P300" s="5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</row>
    <row r="301" spans="1:142" ht="15.5" x14ac:dyDescent="0.35">
      <c r="A301" s="5"/>
      <c r="B301" s="5"/>
      <c r="C301" s="5"/>
      <c r="D301" s="11"/>
      <c r="E301" s="11"/>
      <c r="F301" s="5"/>
      <c r="G301" s="11"/>
      <c r="H301" s="11"/>
      <c r="I301" s="5"/>
      <c r="J301" s="5"/>
      <c r="K301" s="5"/>
      <c r="L301" s="5"/>
      <c r="M301" s="5"/>
      <c r="N301" s="5"/>
      <c r="O301" s="5"/>
      <c r="P301" s="5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</row>
    <row r="302" spans="1:142" ht="15.5" x14ac:dyDescent="0.35">
      <c r="A302" s="5"/>
      <c r="B302" s="5"/>
      <c r="C302" s="5"/>
      <c r="D302" s="11"/>
      <c r="E302" s="11"/>
      <c r="F302" s="5"/>
      <c r="G302" s="11"/>
      <c r="H302" s="11"/>
      <c r="I302" s="5"/>
      <c r="J302" s="5"/>
      <c r="K302" s="5"/>
      <c r="L302" s="5"/>
      <c r="M302" s="5"/>
      <c r="N302" s="5"/>
      <c r="O302" s="5"/>
      <c r="P302" s="5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</row>
    <row r="303" spans="1:142" ht="15.5" x14ac:dyDescent="0.35">
      <c r="A303" s="5"/>
      <c r="B303" s="5"/>
      <c r="C303" s="5"/>
      <c r="D303" s="11"/>
      <c r="E303" s="11"/>
      <c r="F303" s="5"/>
      <c r="G303" s="11"/>
      <c r="H303" s="11"/>
      <c r="I303" s="5"/>
      <c r="J303" s="5"/>
      <c r="K303" s="5"/>
      <c r="L303" s="5"/>
      <c r="M303" s="5"/>
      <c r="N303" s="5"/>
      <c r="O303" s="5"/>
      <c r="P303" s="5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</row>
    <row r="304" spans="1:142" ht="15.5" x14ac:dyDescent="0.35">
      <c r="A304" s="5"/>
      <c r="B304" s="5"/>
      <c r="C304" s="5"/>
      <c r="D304" s="11"/>
      <c r="E304" s="11"/>
      <c r="F304" s="5"/>
      <c r="G304" s="11"/>
      <c r="H304" s="11"/>
      <c r="I304" s="5"/>
      <c r="J304" s="5"/>
      <c r="K304" s="5"/>
      <c r="L304" s="5"/>
      <c r="M304" s="5"/>
      <c r="N304" s="5"/>
      <c r="O304" s="5"/>
      <c r="P304" s="5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</row>
    <row r="305" spans="1:142" ht="15.5" x14ac:dyDescent="0.35">
      <c r="A305" s="5"/>
      <c r="B305" s="5"/>
      <c r="C305" s="5"/>
      <c r="D305" s="11"/>
      <c r="E305" s="11"/>
      <c r="F305" s="5"/>
      <c r="G305" s="11"/>
      <c r="H305" s="11"/>
      <c r="I305" s="5"/>
      <c r="J305" s="5"/>
      <c r="K305" s="5"/>
      <c r="L305" s="5"/>
      <c r="M305" s="5"/>
      <c r="N305" s="5"/>
      <c r="O305" s="5"/>
      <c r="P305" s="5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</row>
    <row r="306" spans="1:142" ht="15.5" x14ac:dyDescent="0.35">
      <c r="A306" s="5"/>
      <c r="B306" s="5"/>
      <c r="C306" s="5"/>
      <c r="D306" s="11"/>
      <c r="E306" s="11"/>
      <c r="F306" s="5"/>
      <c r="G306" s="11"/>
      <c r="H306" s="11"/>
      <c r="I306" s="5"/>
      <c r="J306" s="5"/>
      <c r="K306" s="5"/>
      <c r="L306" s="5"/>
      <c r="M306" s="5"/>
      <c r="N306" s="5"/>
      <c r="O306" s="5"/>
      <c r="P306" s="5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</row>
    <row r="307" spans="1:142" ht="15.5" x14ac:dyDescent="0.35">
      <c r="A307" s="5"/>
      <c r="B307" s="5"/>
      <c r="C307" s="5"/>
      <c r="D307" s="11"/>
      <c r="E307" s="11"/>
      <c r="F307" s="5"/>
      <c r="G307" s="11"/>
      <c r="H307" s="11"/>
      <c r="I307" s="5"/>
      <c r="J307" s="5"/>
      <c r="K307" s="5"/>
      <c r="L307" s="5"/>
      <c r="M307" s="5"/>
      <c r="N307" s="5"/>
      <c r="O307" s="5"/>
      <c r="P307" s="5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</row>
    <row r="308" spans="1:142" ht="15.5" x14ac:dyDescent="0.35">
      <c r="A308" s="5"/>
      <c r="B308" s="5"/>
      <c r="C308" s="5"/>
      <c r="D308" s="11"/>
      <c r="E308" s="11"/>
      <c r="F308" s="5"/>
      <c r="G308" s="11"/>
      <c r="H308" s="11"/>
      <c r="I308" s="5"/>
      <c r="J308" s="5"/>
      <c r="K308" s="5"/>
      <c r="L308" s="5"/>
      <c r="M308" s="5"/>
      <c r="N308" s="5"/>
      <c r="O308" s="5"/>
      <c r="P308" s="5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</row>
    <row r="309" spans="1:142" ht="15.5" x14ac:dyDescent="0.35">
      <c r="A309" s="5"/>
      <c r="B309" s="5"/>
      <c r="C309" s="5"/>
      <c r="D309" s="11"/>
      <c r="E309" s="11"/>
      <c r="F309" s="5"/>
      <c r="G309" s="11"/>
      <c r="H309" s="11"/>
      <c r="I309" s="5"/>
      <c r="J309" s="5"/>
      <c r="K309" s="5"/>
      <c r="L309" s="5"/>
      <c r="M309" s="5"/>
      <c r="N309" s="5"/>
      <c r="O309" s="5"/>
      <c r="P309" s="5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</row>
    <row r="310" spans="1:142" ht="15.5" x14ac:dyDescent="0.35">
      <c r="A310" s="5"/>
      <c r="B310" s="5"/>
      <c r="C310" s="5"/>
      <c r="D310" s="11"/>
      <c r="E310" s="11"/>
      <c r="F310" s="5"/>
      <c r="G310" s="11"/>
      <c r="H310" s="11"/>
      <c r="I310" s="5"/>
      <c r="J310" s="5"/>
      <c r="K310" s="5"/>
      <c r="L310" s="5"/>
      <c r="M310" s="5"/>
      <c r="N310" s="5"/>
      <c r="O310" s="5"/>
      <c r="P310" s="5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</row>
    <row r="311" spans="1:142" ht="15.5" x14ac:dyDescent="0.35">
      <c r="A311" s="5"/>
      <c r="B311" s="5"/>
      <c r="C311" s="5"/>
      <c r="D311" s="11"/>
      <c r="E311" s="11"/>
      <c r="F311" s="5"/>
      <c r="G311" s="11"/>
      <c r="H311" s="11"/>
      <c r="I311" s="5"/>
      <c r="J311" s="5"/>
      <c r="K311" s="5"/>
      <c r="L311" s="5"/>
      <c r="M311" s="5"/>
      <c r="N311" s="5"/>
      <c r="O311" s="5"/>
      <c r="P311" s="5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</row>
    <row r="312" spans="1:142" ht="15.5" x14ac:dyDescent="0.35">
      <c r="A312" s="5"/>
      <c r="B312" s="5"/>
      <c r="C312" s="5"/>
      <c r="D312" s="11"/>
      <c r="E312" s="11"/>
      <c r="F312" s="5"/>
      <c r="G312" s="11"/>
      <c r="H312" s="11"/>
      <c r="I312" s="5"/>
      <c r="J312" s="5"/>
      <c r="K312" s="5"/>
      <c r="L312" s="5"/>
      <c r="M312" s="5"/>
      <c r="N312" s="5"/>
      <c r="O312" s="5"/>
      <c r="P312" s="5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</row>
    <row r="313" spans="1:142" ht="15.5" x14ac:dyDescent="0.35">
      <c r="A313" s="5"/>
      <c r="B313" s="5"/>
      <c r="C313" s="5"/>
      <c r="D313" s="11"/>
      <c r="E313" s="11"/>
      <c r="F313" s="5"/>
      <c r="G313" s="11"/>
      <c r="H313" s="11"/>
      <c r="I313" s="5"/>
      <c r="J313" s="5"/>
      <c r="K313" s="5"/>
      <c r="L313" s="5"/>
      <c r="M313" s="5"/>
      <c r="N313" s="5"/>
      <c r="O313" s="5"/>
      <c r="P313" s="5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</row>
    <row r="314" spans="1:142" ht="15.5" x14ac:dyDescent="0.35">
      <c r="A314" s="5"/>
      <c r="B314" s="5"/>
      <c r="C314" s="5"/>
      <c r="D314" s="11"/>
      <c r="E314" s="11"/>
      <c r="F314" s="5"/>
      <c r="G314" s="11"/>
      <c r="H314" s="11"/>
      <c r="I314" s="5"/>
      <c r="J314" s="5"/>
      <c r="K314" s="5"/>
      <c r="L314" s="5"/>
      <c r="M314" s="5"/>
      <c r="N314" s="5"/>
      <c r="O314" s="5"/>
      <c r="P314" s="5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</row>
    <row r="315" spans="1:142" ht="15.5" x14ac:dyDescent="0.35">
      <c r="A315" s="5"/>
      <c r="B315" s="5"/>
      <c r="C315" s="5"/>
      <c r="D315" s="11"/>
      <c r="E315" s="11"/>
      <c r="F315" s="5"/>
      <c r="G315" s="11"/>
      <c r="H315" s="11"/>
      <c r="I315" s="5"/>
      <c r="J315" s="5"/>
      <c r="K315" s="5"/>
      <c r="L315" s="5"/>
      <c r="M315" s="5"/>
      <c r="N315" s="5"/>
      <c r="O315" s="5"/>
      <c r="P315" s="5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</row>
    <row r="316" spans="1:142" ht="15.5" x14ac:dyDescent="0.35">
      <c r="A316" s="5"/>
      <c r="B316" s="5"/>
      <c r="C316" s="5"/>
      <c r="D316" s="11"/>
      <c r="E316" s="11"/>
      <c r="F316" s="5"/>
      <c r="G316" s="11"/>
      <c r="H316" s="11"/>
      <c r="I316" s="5"/>
      <c r="J316" s="5"/>
      <c r="K316" s="5"/>
      <c r="L316" s="5"/>
      <c r="M316" s="5"/>
      <c r="N316" s="5"/>
      <c r="O316" s="5"/>
      <c r="P316" s="5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</row>
    <row r="317" spans="1:142" ht="15.5" x14ac:dyDescent="0.35">
      <c r="A317" s="5"/>
      <c r="B317" s="5"/>
      <c r="C317" s="5"/>
      <c r="D317" s="11"/>
      <c r="E317" s="11"/>
      <c r="F317" s="5"/>
      <c r="G317" s="11"/>
      <c r="H317" s="11"/>
      <c r="I317" s="5"/>
      <c r="J317" s="5"/>
      <c r="K317" s="5"/>
      <c r="L317" s="5"/>
      <c r="M317" s="5"/>
      <c r="N317" s="5"/>
      <c r="O317" s="5"/>
      <c r="P317" s="5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</row>
    <row r="318" spans="1:142" ht="15.5" x14ac:dyDescent="0.35">
      <c r="A318" s="5"/>
      <c r="B318" s="5"/>
      <c r="C318" s="5"/>
      <c r="D318" s="11"/>
      <c r="E318" s="11"/>
      <c r="F318" s="5"/>
      <c r="G318" s="11"/>
      <c r="H318" s="11"/>
      <c r="I318" s="5"/>
      <c r="J318" s="5"/>
      <c r="K318" s="5"/>
      <c r="L318" s="5"/>
      <c r="M318" s="5"/>
      <c r="N318" s="5"/>
      <c r="O318" s="5"/>
      <c r="P318" s="5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</row>
    <row r="319" spans="1:142" ht="15.5" x14ac:dyDescent="0.35">
      <c r="A319" s="5"/>
      <c r="B319" s="5"/>
      <c r="C319" s="5"/>
      <c r="D319" s="11"/>
      <c r="E319" s="11"/>
      <c r="F319" s="5"/>
      <c r="G319" s="11"/>
      <c r="H319" s="11"/>
      <c r="I319" s="5"/>
      <c r="J319" s="5"/>
      <c r="K319" s="5"/>
      <c r="L319" s="5"/>
      <c r="M319" s="5"/>
      <c r="N319" s="5"/>
      <c r="O319" s="5"/>
      <c r="P319" s="5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</row>
    <row r="320" spans="1:142" ht="15.5" x14ac:dyDescent="0.35">
      <c r="A320" s="5"/>
      <c r="B320" s="5"/>
      <c r="C320" s="5"/>
      <c r="D320" s="11"/>
      <c r="E320" s="11"/>
      <c r="F320" s="5"/>
      <c r="G320" s="11"/>
      <c r="H320" s="11"/>
      <c r="I320" s="5"/>
      <c r="J320" s="5"/>
      <c r="K320" s="5"/>
      <c r="L320" s="5"/>
      <c r="M320" s="5"/>
      <c r="N320" s="5"/>
      <c r="O320" s="5"/>
      <c r="P320" s="5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</row>
    <row r="321" spans="1:142" ht="15.5" x14ac:dyDescent="0.35">
      <c r="A321" s="5"/>
      <c r="B321" s="5"/>
      <c r="C321" s="5"/>
      <c r="D321" s="11"/>
      <c r="E321" s="11"/>
      <c r="F321" s="5"/>
      <c r="G321" s="11"/>
      <c r="H321" s="11"/>
      <c r="I321" s="5"/>
      <c r="J321" s="5"/>
      <c r="K321" s="5"/>
      <c r="L321" s="5"/>
      <c r="M321" s="5"/>
      <c r="N321" s="5"/>
      <c r="O321" s="5"/>
      <c r="P321" s="5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</row>
  </sheetData>
  <autoFilter ref="A13:I116"/>
  <mergeCells count="41">
    <mergeCell ref="J11:O11"/>
    <mergeCell ref="P11:AL11"/>
    <mergeCell ref="AM11:BG11"/>
    <mergeCell ref="BH11:CC11"/>
    <mergeCell ref="CD11:CY11"/>
    <mergeCell ref="DH97:DY97"/>
    <mergeCell ref="F16:F22"/>
    <mergeCell ref="H16:H22"/>
    <mergeCell ref="DP72:DP74"/>
    <mergeCell ref="J72:O72"/>
    <mergeCell ref="P72:AL72"/>
    <mergeCell ref="AM72:BG72"/>
    <mergeCell ref="BH72:CC72"/>
    <mergeCell ref="CD72:CY72"/>
    <mergeCell ref="CZ72:DO72"/>
    <mergeCell ref="V97:AF97"/>
    <mergeCell ref="BF97:BK97"/>
    <mergeCell ref="AU97:BE97"/>
    <mergeCell ref="BO97:CH97"/>
    <mergeCell ref="AG97:AT97"/>
    <mergeCell ref="CM97:CN97"/>
    <mergeCell ref="EG96:EL96"/>
    <mergeCell ref="DR11:DR13"/>
    <mergeCell ref="DR72:DR74"/>
    <mergeCell ref="DQ72:DQ74"/>
    <mergeCell ref="DQ11:DQ13"/>
    <mergeCell ref="DP11:DP13"/>
    <mergeCell ref="DP7:DP9"/>
    <mergeCell ref="CD7:CY7"/>
    <mergeCell ref="CZ7:DO7"/>
    <mergeCell ref="CZ11:DO11"/>
    <mergeCell ref="DL1:DL6"/>
    <mergeCell ref="DO1:DO6"/>
    <mergeCell ref="BF6:BI6"/>
    <mergeCell ref="A7:I8"/>
    <mergeCell ref="DR7:DR9"/>
    <mergeCell ref="DQ7:DQ9"/>
    <mergeCell ref="J7:O7"/>
    <mergeCell ref="P7:AL7"/>
    <mergeCell ref="AM7:BG7"/>
    <mergeCell ref="BH7:CC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X366"/>
  <sheetViews>
    <sheetView showGridLines="0" zoomScale="90" zoomScaleNormal="90" workbookViewId="0">
      <pane xSplit="11880" ySplit="3540" topLeftCell="I1" activePane="topRight"/>
      <selection activeCell="D1" sqref="D1:D1048576"/>
      <selection pane="topRight" activeCell="I1" sqref="I1:I1048576"/>
      <selection pane="bottomLeft" activeCell="G150" sqref="G150"/>
      <selection pane="bottomRight" activeCell="I17" sqref="I17"/>
    </sheetView>
  </sheetViews>
  <sheetFormatPr baseColWidth="10" defaultColWidth="17.26953125" defaultRowHeight="15" customHeight="1" x14ac:dyDescent="0.25"/>
  <cols>
    <col min="1" max="1" width="9.1796875" customWidth="1"/>
    <col min="2" max="2" width="13" customWidth="1"/>
    <col min="3" max="3" width="40.453125" customWidth="1"/>
    <col min="4" max="4" width="9.1796875" customWidth="1"/>
    <col min="5" max="7" width="11.1796875" customWidth="1"/>
    <col min="8" max="8" width="15.26953125" customWidth="1"/>
    <col min="9" max="9" width="15.54296875" customWidth="1"/>
    <col min="10" max="10" width="6.81640625" style="448" hidden="1" customWidth="1"/>
    <col min="11" max="11" width="8.26953125" customWidth="1"/>
    <col min="12" max="12" width="10.1796875" customWidth="1"/>
    <col min="13" max="13" width="8.26953125" customWidth="1"/>
    <col min="14" max="14" width="7.7265625" customWidth="1"/>
    <col min="15" max="15" width="7.453125" bestFit="1" customWidth="1"/>
    <col min="16" max="16" width="6.7265625" customWidth="1"/>
    <col min="17" max="17" width="7.453125" bestFit="1" customWidth="1"/>
    <col min="18" max="18" width="8.26953125" bestFit="1" customWidth="1"/>
    <col min="19" max="19" width="5.7265625" customWidth="1"/>
    <col min="20" max="28" width="6.7265625" customWidth="1"/>
    <col min="29" max="29" width="7.54296875" customWidth="1"/>
    <col min="30" max="30" width="8.54296875" customWidth="1"/>
    <col min="31" max="31" width="7.453125" customWidth="1"/>
    <col min="32" max="32" width="6.1796875" customWidth="1"/>
    <col min="33" max="33" width="6.1796875" hidden="1" customWidth="1"/>
    <col min="34" max="34" width="8.1796875" hidden="1" customWidth="1"/>
    <col min="35" max="35" width="7.1796875" hidden="1" customWidth="1"/>
    <col min="36" max="36" width="6.7265625" hidden="1" customWidth="1"/>
    <col min="37" max="38" width="9.81640625" customWidth="1"/>
    <col min="39" max="39" width="10.1796875" customWidth="1"/>
    <col min="40" max="42" width="11.453125" customWidth="1"/>
    <col min="43" max="43" width="14.26953125" customWidth="1"/>
    <col min="44" max="44" width="14.7265625" customWidth="1"/>
    <col min="45" max="128" width="11.453125" customWidth="1"/>
  </cols>
  <sheetData>
    <row r="1" spans="1:128" ht="15.75" customHeigh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91"/>
      <c r="J1" s="91"/>
      <c r="K1" s="91"/>
      <c r="L1" s="127"/>
      <c r="M1" s="127"/>
      <c r="N1" s="127"/>
      <c r="O1" s="127"/>
      <c r="P1" s="127"/>
      <c r="Q1" s="127"/>
      <c r="R1" s="127"/>
      <c r="S1" s="127"/>
      <c r="T1" s="127"/>
      <c r="U1" s="828"/>
      <c r="V1" s="828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9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</row>
    <row r="2" spans="1:128" ht="15.75" customHeight="1" x14ac:dyDescent="0.35">
      <c r="A2" s="126" t="s">
        <v>1</v>
      </c>
      <c r="B2" s="127"/>
      <c r="C2" s="127"/>
      <c r="D2" s="127"/>
      <c r="E2" s="127"/>
      <c r="F2" s="127"/>
      <c r="G2" s="127"/>
      <c r="H2" s="127"/>
      <c r="I2" s="91"/>
      <c r="J2" s="91"/>
      <c r="K2" s="91"/>
      <c r="L2" s="127"/>
      <c r="M2" s="127"/>
      <c r="N2" s="127"/>
      <c r="O2" s="127"/>
      <c r="P2" s="127"/>
      <c r="Q2" s="127"/>
      <c r="R2" s="127"/>
      <c r="S2" s="127"/>
      <c r="T2" s="127"/>
      <c r="U2" s="782"/>
      <c r="V2" s="782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9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</row>
    <row r="3" spans="1:128" ht="15.75" customHeight="1" x14ac:dyDescent="0.35">
      <c r="A3" s="126"/>
      <c r="B3" s="130"/>
      <c r="C3" s="130"/>
      <c r="D3" s="131"/>
      <c r="E3" s="131"/>
      <c r="F3" s="132"/>
      <c r="G3" s="131"/>
      <c r="H3" s="131"/>
      <c r="I3" s="91"/>
      <c r="J3" s="91"/>
      <c r="K3" s="91"/>
      <c r="L3" s="133"/>
      <c r="M3" s="133"/>
      <c r="N3" s="133"/>
      <c r="O3" s="133"/>
      <c r="P3" s="133"/>
      <c r="Q3" s="133"/>
      <c r="R3" s="133"/>
      <c r="S3" s="133"/>
      <c r="T3" s="133"/>
      <c r="U3" s="782"/>
      <c r="V3" s="78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29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</row>
    <row r="4" spans="1:128" ht="15.75" customHeight="1" x14ac:dyDescent="0.35">
      <c r="A4" s="126" t="s">
        <v>190</v>
      </c>
      <c r="B4" s="127"/>
      <c r="C4" s="127"/>
      <c r="D4" s="127"/>
      <c r="E4" s="127"/>
      <c r="F4" s="127"/>
      <c r="G4" s="127"/>
      <c r="H4" s="127"/>
      <c r="I4" s="91"/>
      <c r="J4" s="91"/>
      <c r="K4" s="91"/>
      <c r="L4" s="127"/>
      <c r="M4" s="127"/>
      <c r="N4" s="127"/>
      <c r="O4" s="127"/>
      <c r="P4" s="127"/>
      <c r="Q4" s="127"/>
      <c r="R4" s="127"/>
      <c r="S4" s="127"/>
      <c r="T4" s="127"/>
      <c r="U4" s="782"/>
      <c r="V4" s="782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9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</row>
    <row r="5" spans="1:128" ht="15.75" customHeight="1" x14ac:dyDescent="0.35">
      <c r="A5" s="126"/>
      <c r="B5" s="134"/>
      <c r="C5" s="134"/>
      <c r="D5" s="127"/>
      <c r="E5" s="127"/>
      <c r="F5" s="127"/>
      <c r="G5" s="127"/>
      <c r="H5" s="91"/>
      <c r="I5" s="91"/>
      <c r="J5" s="91"/>
      <c r="K5" s="91"/>
      <c r="L5" s="128"/>
      <c r="M5" s="133"/>
      <c r="N5" s="133"/>
      <c r="O5" s="133"/>
      <c r="P5" s="133"/>
      <c r="Q5" s="133"/>
      <c r="R5" s="133"/>
      <c r="S5" s="133"/>
      <c r="T5" s="133"/>
      <c r="U5" s="782"/>
      <c r="V5" s="782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29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</row>
    <row r="6" spans="1:128" ht="16.5" customHeight="1" thickBot="1" x14ac:dyDescent="0.4">
      <c r="A6" s="135"/>
      <c r="B6" s="128"/>
      <c r="C6" s="133"/>
      <c r="D6" s="91"/>
      <c r="E6" s="91"/>
      <c r="F6" s="91"/>
      <c r="G6" s="91"/>
      <c r="H6" s="91"/>
      <c r="I6" s="91"/>
      <c r="J6" s="91"/>
      <c r="K6" s="91"/>
      <c r="L6" s="128"/>
      <c r="M6" s="133"/>
      <c r="N6" s="133"/>
      <c r="O6" s="133"/>
      <c r="P6" s="133"/>
      <c r="Q6" s="133"/>
      <c r="R6" s="133"/>
      <c r="S6" s="133"/>
      <c r="T6" s="133"/>
      <c r="U6" s="782"/>
      <c r="V6" s="782"/>
      <c r="W6" s="133"/>
      <c r="X6" s="133"/>
      <c r="Y6" s="133"/>
      <c r="Z6" s="133"/>
      <c r="AA6" s="133"/>
      <c r="AB6" s="133"/>
      <c r="AC6" s="133"/>
      <c r="AD6" s="133"/>
      <c r="AE6" s="128"/>
      <c r="AF6" s="133"/>
      <c r="AG6" s="133"/>
      <c r="AH6" s="133"/>
      <c r="AI6" s="133"/>
      <c r="AJ6" s="133"/>
      <c r="AK6" s="129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</row>
    <row r="7" spans="1:128" ht="32.25" customHeight="1" x14ac:dyDescent="0.35">
      <c r="A7" s="829" t="s">
        <v>2</v>
      </c>
      <c r="B7" s="759"/>
      <c r="C7" s="759"/>
      <c r="D7" s="759"/>
      <c r="E7" s="759"/>
      <c r="F7" s="759"/>
      <c r="G7" s="759"/>
      <c r="H7" s="759"/>
      <c r="I7" s="759"/>
      <c r="J7" s="801" t="s">
        <v>3</v>
      </c>
      <c r="K7" s="802"/>
      <c r="L7" s="790" t="s">
        <v>196</v>
      </c>
      <c r="M7" s="759"/>
      <c r="N7" s="759"/>
      <c r="O7" s="759"/>
      <c r="P7" s="805" t="s">
        <v>197</v>
      </c>
      <c r="Q7" s="806"/>
      <c r="R7" s="806"/>
      <c r="S7" s="806"/>
      <c r="T7" s="807"/>
      <c r="U7" s="811" t="s">
        <v>198</v>
      </c>
      <c r="V7" s="790"/>
      <c r="W7" s="790"/>
      <c r="X7" s="812"/>
      <c r="Y7" s="789" t="s">
        <v>199</v>
      </c>
      <c r="Z7" s="759"/>
      <c r="AA7" s="759"/>
      <c r="AB7" s="759"/>
      <c r="AC7" s="794" t="s">
        <v>200</v>
      </c>
      <c r="AD7" s="795"/>
      <c r="AE7" s="795"/>
      <c r="AF7" s="796"/>
      <c r="AG7" s="811"/>
      <c r="AH7" s="790"/>
      <c r="AI7" s="812"/>
      <c r="AJ7" s="136"/>
      <c r="AK7" s="786" t="s">
        <v>4</v>
      </c>
      <c r="AL7" s="762" t="s">
        <v>5</v>
      </c>
      <c r="AM7" s="783" t="s">
        <v>123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</row>
    <row r="8" spans="1:128" ht="22.5" customHeight="1" thickBot="1" x14ac:dyDescent="0.4">
      <c r="A8" s="760"/>
      <c r="B8" s="761"/>
      <c r="C8" s="761"/>
      <c r="D8" s="761"/>
      <c r="E8" s="761"/>
      <c r="F8" s="761"/>
      <c r="G8" s="761"/>
      <c r="H8" s="761"/>
      <c r="I8" s="761"/>
      <c r="J8" s="803"/>
      <c r="K8" s="804"/>
      <c r="L8" s="756"/>
      <c r="M8" s="782"/>
      <c r="N8" s="782"/>
      <c r="O8" s="756"/>
      <c r="P8" s="808"/>
      <c r="Q8" s="809"/>
      <c r="R8" s="809"/>
      <c r="S8" s="809"/>
      <c r="T8" s="810"/>
      <c r="U8" s="813"/>
      <c r="V8" s="814"/>
      <c r="W8" s="814"/>
      <c r="X8" s="815"/>
      <c r="Y8" s="800"/>
      <c r="Z8" s="782"/>
      <c r="AA8" s="782"/>
      <c r="AB8" s="756"/>
      <c r="AC8" s="797"/>
      <c r="AD8" s="798"/>
      <c r="AE8" s="798"/>
      <c r="AF8" s="799"/>
      <c r="AG8" s="813"/>
      <c r="AH8" s="814"/>
      <c r="AI8" s="815"/>
      <c r="AJ8" s="137"/>
      <c r="AK8" s="763"/>
      <c r="AL8" s="763"/>
      <c r="AM8" s="763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</row>
    <row r="9" spans="1:128" ht="32.25" customHeight="1" thickBot="1" x14ac:dyDescent="0.3">
      <c r="A9" s="138" t="s">
        <v>12</v>
      </c>
      <c r="B9" s="138" t="s">
        <v>13</v>
      </c>
      <c r="C9" s="138" t="s">
        <v>14</v>
      </c>
      <c r="D9" s="138" t="s">
        <v>15</v>
      </c>
      <c r="E9" s="139" t="s">
        <v>16</v>
      </c>
      <c r="F9" s="139" t="s">
        <v>17</v>
      </c>
      <c r="G9" s="139" t="s">
        <v>18</v>
      </c>
      <c r="H9" s="138" t="s">
        <v>19</v>
      </c>
      <c r="I9" s="140" t="s">
        <v>20</v>
      </c>
      <c r="J9" s="471">
        <v>22</v>
      </c>
      <c r="K9" s="472">
        <f>+J9+7</f>
        <v>29</v>
      </c>
      <c r="L9" s="226">
        <v>5</v>
      </c>
      <c r="M9" s="142">
        <f t="shared" ref="M9:O9" si="0">+L9+7</f>
        <v>12</v>
      </c>
      <c r="N9" s="142">
        <f t="shared" si="0"/>
        <v>19</v>
      </c>
      <c r="O9" s="143">
        <f t="shared" si="0"/>
        <v>26</v>
      </c>
      <c r="P9" s="511">
        <v>2</v>
      </c>
      <c r="Q9" s="512">
        <f t="shared" ref="Q9:R9" si="1">+P9+7</f>
        <v>9</v>
      </c>
      <c r="R9" s="512">
        <f t="shared" si="1"/>
        <v>16</v>
      </c>
      <c r="S9" s="512">
        <f>+R9+7</f>
        <v>23</v>
      </c>
      <c r="T9" s="472">
        <f>+S9+7</f>
        <v>30</v>
      </c>
      <c r="U9" s="226">
        <v>7</v>
      </c>
      <c r="V9" s="473">
        <f t="shared" ref="V9:X9" si="2">+U9+7</f>
        <v>14</v>
      </c>
      <c r="W9" s="142">
        <f t="shared" si="2"/>
        <v>21</v>
      </c>
      <c r="X9" s="143">
        <f t="shared" si="2"/>
        <v>28</v>
      </c>
      <c r="Y9" s="141">
        <v>4</v>
      </c>
      <c r="Z9" s="142">
        <f t="shared" ref="Z9" si="3">+Y9+7</f>
        <v>11</v>
      </c>
      <c r="AA9" s="142">
        <f t="shared" ref="AA9" si="4">+Z9+7</f>
        <v>18</v>
      </c>
      <c r="AB9" s="143">
        <f t="shared" ref="AB9" si="5">+AA9+7</f>
        <v>25</v>
      </c>
      <c r="AC9" s="227">
        <v>2</v>
      </c>
      <c r="AD9" s="228">
        <f t="shared" ref="AD9:AF9" si="6">+AC9+7</f>
        <v>9</v>
      </c>
      <c r="AE9" s="229">
        <f t="shared" si="6"/>
        <v>16</v>
      </c>
      <c r="AF9" s="230">
        <f t="shared" si="6"/>
        <v>23</v>
      </c>
      <c r="AG9" s="226"/>
      <c r="AH9" s="142"/>
      <c r="AI9" s="144"/>
      <c r="AJ9" s="145"/>
      <c r="AK9" s="764"/>
      <c r="AL9" s="764"/>
      <c r="AM9" s="764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</row>
    <row r="10" spans="1:128" ht="16.5" customHeight="1" thickBot="1" x14ac:dyDescent="0.4">
      <c r="A10" s="129"/>
      <c r="B10" s="134"/>
      <c r="C10" s="134"/>
      <c r="D10" s="91"/>
      <c r="E10" s="91"/>
      <c r="F10" s="134"/>
      <c r="G10" s="134"/>
      <c r="H10" s="91"/>
      <c r="I10" s="128"/>
      <c r="J10" s="128"/>
      <c r="K10" s="128"/>
      <c r="L10" s="128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29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</row>
    <row r="11" spans="1:128" ht="21.75" customHeight="1" x14ac:dyDescent="0.35">
      <c r="A11" s="830" t="s">
        <v>202</v>
      </c>
      <c r="B11" s="759"/>
      <c r="C11" s="759"/>
      <c r="D11" s="759"/>
      <c r="E11" s="759"/>
      <c r="F11" s="759"/>
      <c r="G11" s="759"/>
      <c r="H11" s="759"/>
      <c r="I11" s="788"/>
      <c r="J11" s="801" t="s">
        <v>3</v>
      </c>
      <c r="K11" s="802"/>
      <c r="L11" s="790" t="s">
        <v>196</v>
      </c>
      <c r="M11" s="759"/>
      <c r="N11" s="759"/>
      <c r="O11" s="759"/>
      <c r="P11" s="805" t="s">
        <v>197</v>
      </c>
      <c r="Q11" s="806"/>
      <c r="R11" s="806"/>
      <c r="S11" s="806"/>
      <c r="T11" s="807"/>
      <c r="U11" s="811" t="s">
        <v>198</v>
      </c>
      <c r="V11" s="790"/>
      <c r="W11" s="790"/>
      <c r="X11" s="812"/>
      <c r="Y11" s="789" t="s">
        <v>199</v>
      </c>
      <c r="Z11" s="759"/>
      <c r="AA11" s="759"/>
      <c r="AB11" s="759"/>
      <c r="AC11" s="794" t="s">
        <v>200</v>
      </c>
      <c r="AD11" s="795"/>
      <c r="AE11" s="795"/>
      <c r="AF11" s="796"/>
      <c r="AG11" s="811"/>
      <c r="AH11" s="790"/>
      <c r="AI11" s="812"/>
      <c r="AJ11" s="136"/>
      <c r="AK11" s="786" t="s">
        <v>4</v>
      </c>
      <c r="AL11" s="762" t="s">
        <v>5</v>
      </c>
      <c r="AM11" s="783" t="s">
        <v>123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</row>
    <row r="12" spans="1:128" ht="21.75" customHeight="1" thickBot="1" x14ac:dyDescent="0.4">
      <c r="A12" s="760"/>
      <c r="B12" s="761"/>
      <c r="C12" s="761"/>
      <c r="D12" s="761"/>
      <c r="E12" s="761"/>
      <c r="F12" s="761"/>
      <c r="G12" s="761"/>
      <c r="H12" s="761"/>
      <c r="I12" s="767"/>
      <c r="J12" s="803"/>
      <c r="K12" s="804"/>
      <c r="L12" s="756"/>
      <c r="M12" s="782"/>
      <c r="N12" s="782"/>
      <c r="O12" s="756"/>
      <c r="P12" s="808"/>
      <c r="Q12" s="809"/>
      <c r="R12" s="809"/>
      <c r="S12" s="809"/>
      <c r="T12" s="810"/>
      <c r="U12" s="813"/>
      <c r="V12" s="814"/>
      <c r="W12" s="814"/>
      <c r="X12" s="815"/>
      <c r="Y12" s="800"/>
      <c r="Z12" s="782"/>
      <c r="AA12" s="782"/>
      <c r="AB12" s="756"/>
      <c r="AC12" s="797"/>
      <c r="AD12" s="798"/>
      <c r="AE12" s="798"/>
      <c r="AF12" s="799"/>
      <c r="AG12" s="813"/>
      <c r="AH12" s="814"/>
      <c r="AI12" s="815"/>
      <c r="AJ12" s="137"/>
      <c r="AK12" s="763"/>
      <c r="AL12" s="763"/>
      <c r="AM12" s="763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</row>
    <row r="13" spans="1:128" ht="32.25" customHeight="1" thickBot="1" x14ac:dyDescent="0.4">
      <c r="A13" s="6" t="s">
        <v>12</v>
      </c>
      <c r="B13" s="6" t="s">
        <v>13</v>
      </c>
      <c r="C13" s="6" t="s">
        <v>14</v>
      </c>
      <c r="D13" s="146" t="s">
        <v>15</v>
      </c>
      <c r="E13" s="147" t="s">
        <v>16</v>
      </c>
      <c r="F13" s="13" t="s">
        <v>17</v>
      </c>
      <c r="G13" s="84" t="s">
        <v>18</v>
      </c>
      <c r="H13" s="6" t="s">
        <v>19</v>
      </c>
      <c r="I13" s="13" t="s">
        <v>20</v>
      </c>
      <c r="J13" s="471">
        <v>22</v>
      </c>
      <c r="K13" s="472">
        <f>+J13+7</f>
        <v>29</v>
      </c>
      <c r="L13" s="226">
        <v>5</v>
      </c>
      <c r="M13" s="142">
        <f t="shared" ref="M13" si="7">+L13+7</f>
        <v>12</v>
      </c>
      <c r="N13" s="142">
        <f t="shared" ref="N13" si="8">+M13+7</f>
        <v>19</v>
      </c>
      <c r="O13" s="143">
        <f t="shared" ref="O13" si="9">+N13+7</f>
        <v>26</v>
      </c>
      <c r="P13" s="511">
        <v>2</v>
      </c>
      <c r="Q13" s="512">
        <f t="shared" ref="Q13" si="10">+P13+7</f>
        <v>9</v>
      </c>
      <c r="R13" s="512">
        <f t="shared" ref="R13" si="11">+Q13+7</f>
        <v>16</v>
      </c>
      <c r="S13" s="512">
        <f>+R13+7</f>
        <v>23</v>
      </c>
      <c r="T13" s="472">
        <f>+S13+7</f>
        <v>30</v>
      </c>
      <c r="U13" s="226">
        <v>7</v>
      </c>
      <c r="V13" s="473">
        <f t="shared" ref="V13" si="12">+U13+7</f>
        <v>14</v>
      </c>
      <c r="W13" s="142">
        <f t="shared" ref="W13" si="13">+V13+7</f>
        <v>21</v>
      </c>
      <c r="X13" s="143">
        <f t="shared" ref="X13" si="14">+W13+7</f>
        <v>28</v>
      </c>
      <c r="Y13" s="141">
        <v>4</v>
      </c>
      <c r="Z13" s="142">
        <f t="shared" ref="Z13" si="15">+Y13+7</f>
        <v>11</v>
      </c>
      <c r="AA13" s="142">
        <f t="shared" ref="AA13" si="16">+Z13+7</f>
        <v>18</v>
      </c>
      <c r="AB13" s="143">
        <f t="shared" ref="AB13" si="17">+AA13+7</f>
        <v>25</v>
      </c>
      <c r="AC13" s="227">
        <v>2</v>
      </c>
      <c r="AD13" s="228">
        <f t="shared" ref="AD13" si="18">+AC13+7</f>
        <v>9</v>
      </c>
      <c r="AE13" s="229">
        <f t="shared" ref="AE13" si="19">+AD13+7</f>
        <v>16</v>
      </c>
      <c r="AF13" s="230">
        <f t="shared" ref="AF13" si="20">+AE13+7</f>
        <v>23</v>
      </c>
      <c r="AG13" s="226"/>
      <c r="AH13" s="142"/>
      <c r="AI13" s="144"/>
      <c r="AJ13" s="145"/>
      <c r="AK13" s="764"/>
      <c r="AL13" s="764"/>
      <c r="AM13" s="764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</row>
    <row r="14" spans="1:128" ht="14.25" customHeight="1" x14ac:dyDescent="0.35">
      <c r="A14" s="29"/>
      <c r="B14" s="30"/>
      <c r="C14" s="30"/>
      <c r="D14" s="30"/>
      <c r="E14" s="31"/>
      <c r="F14" s="31"/>
      <c r="G14" s="31"/>
      <c r="H14" s="30"/>
      <c r="I14" s="30"/>
      <c r="J14" s="474"/>
      <c r="K14" s="475"/>
      <c r="L14" s="474"/>
      <c r="M14" s="474"/>
      <c r="N14" s="474"/>
      <c r="O14" s="474"/>
      <c r="P14" s="474"/>
      <c r="Q14" s="474"/>
      <c r="R14" s="475"/>
      <c r="S14" s="474"/>
      <c r="T14" s="516"/>
      <c r="U14" s="516"/>
      <c r="V14" s="516"/>
      <c r="W14" s="474"/>
      <c r="X14" s="474"/>
      <c r="Y14" s="475"/>
      <c r="Z14" s="474"/>
      <c r="AA14" s="516"/>
      <c r="AB14" s="516"/>
      <c r="AC14" s="517"/>
      <c r="AD14" s="510"/>
      <c r="AE14" s="451"/>
      <c r="AF14" s="451"/>
      <c r="AG14" s="474"/>
      <c r="AH14" s="475"/>
      <c r="AI14" s="474"/>
      <c r="AJ14" s="474"/>
      <c r="AK14" s="474"/>
      <c r="AL14" s="518"/>
      <c r="AM14" s="51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148"/>
      <c r="BF14" s="148"/>
      <c r="BG14" s="148"/>
      <c r="BH14" s="148"/>
      <c r="BI14" s="148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149"/>
      <c r="CE14" s="149"/>
      <c r="CF14" s="150" t="s">
        <v>21</v>
      </c>
      <c r="CG14" s="149"/>
      <c r="CH14" s="149"/>
      <c r="CI14" s="3"/>
      <c r="CJ14" s="3"/>
      <c r="CK14" s="3"/>
      <c r="CL14" s="3"/>
      <c r="CM14" s="3"/>
      <c r="CN14" s="3"/>
      <c r="CO14" s="149"/>
      <c r="CP14" s="149"/>
      <c r="CQ14" s="149"/>
      <c r="CR14" s="149"/>
      <c r="CS14" s="150"/>
      <c r="CT14" s="149"/>
      <c r="CU14" s="149"/>
      <c r="CV14" s="149"/>
      <c r="CW14" s="149"/>
      <c r="CX14" s="151"/>
      <c r="CY14" s="151"/>
      <c r="CZ14" s="151"/>
      <c r="DA14" s="151"/>
      <c r="DB14" s="151"/>
      <c r="DC14" s="3"/>
      <c r="DD14" s="3"/>
      <c r="DE14" s="3"/>
      <c r="DF14" s="3"/>
      <c r="DG14" s="3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52"/>
      <c r="DS14" s="153"/>
      <c r="DT14" s="153"/>
      <c r="DU14" s="130"/>
      <c r="DV14" s="130"/>
      <c r="DW14" s="130"/>
      <c r="DX14" s="130"/>
    </row>
    <row r="15" spans="1:128" ht="14.25" customHeight="1" thickBot="1" x14ac:dyDescent="0.4">
      <c r="A15" s="35"/>
      <c r="B15" s="36"/>
      <c r="C15" s="36" t="s">
        <v>22</v>
      </c>
      <c r="D15" s="36"/>
      <c r="E15" s="37"/>
      <c r="F15" s="37"/>
      <c r="G15" s="37"/>
      <c r="H15" s="36"/>
      <c r="I15" s="36"/>
      <c r="J15" s="510"/>
      <c r="K15" s="510"/>
      <c r="L15" s="510"/>
      <c r="M15" s="510"/>
      <c r="N15" s="519"/>
      <c r="O15" s="510"/>
      <c r="P15" s="510"/>
      <c r="Q15" s="510"/>
      <c r="R15" s="510"/>
      <c r="S15" s="510"/>
      <c r="T15" s="510"/>
      <c r="U15" s="520"/>
      <c r="V15" s="510"/>
      <c r="W15" s="510"/>
      <c r="X15" s="521"/>
      <c r="Y15" s="510"/>
      <c r="Z15" s="451"/>
      <c r="AA15" s="510"/>
      <c r="AB15" s="451"/>
      <c r="AC15" s="510"/>
      <c r="AD15" s="517"/>
      <c r="AE15" s="451"/>
      <c r="AF15" s="510"/>
      <c r="AG15" s="506"/>
      <c r="AH15" s="506"/>
      <c r="AI15" s="506"/>
      <c r="AJ15" s="506"/>
      <c r="AK15" s="514"/>
      <c r="AL15" s="514"/>
      <c r="AM15" s="515"/>
      <c r="AN15" s="3"/>
      <c r="AO15" s="3"/>
      <c r="AP15" s="3"/>
      <c r="AQ15" s="3"/>
      <c r="AR15" s="3"/>
      <c r="AS15" s="3"/>
      <c r="AT15" s="3"/>
      <c r="AU15" s="154"/>
      <c r="AV15" s="149"/>
      <c r="AW15" s="149"/>
      <c r="AX15" s="149"/>
      <c r="AY15" s="149" t="s">
        <v>23</v>
      </c>
      <c r="AZ15" s="149"/>
      <c r="BA15" s="149"/>
      <c r="BB15" s="149"/>
      <c r="BC15" s="149"/>
      <c r="BD15" s="149"/>
      <c r="BE15" s="3"/>
      <c r="BF15" s="3"/>
      <c r="BG15" s="3"/>
      <c r="BH15" s="3"/>
      <c r="BI15" s="3"/>
      <c r="BJ15" s="3"/>
      <c r="BK15" s="3"/>
      <c r="BL15" s="3"/>
      <c r="BM15" s="3"/>
      <c r="BN15" s="151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149"/>
      <c r="CE15" s="149"/>
      <c r="CF15" s="149"/>
      <c r="CG15" s="149"/>
      <c r="CH15" s="149" t="s">
        <v>24</v>
      </c>
      <c r="CI15" s="149"/>
      <c r="CJ15" s="149"/>
      <c r="CK15" s="149"/>
      <c r="CL15" s="149"/>
      <c r="CM15" s="149"/>
      <c r="CN15" s="3"/>
      <c r="CO15" s="3"/>
      <c r="CP15" s="3"/>
      <c r="CQ15" s="3"/>
      <c r="CR15" s="3"/>
      <c r="CS15" s="151"/>
      <c r="CT15" s="151"/>
      <c r="CU15" s="151"/>
      <c r="CV15" s="151"/>
      <c r="CW15" s="151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2"/>
      <c r="DI15" s="3"/>
      <c r="DJ15" s="3"/>
      <c r="DK15" s="3"/>
      <c r="DL15" s="3"/>
      <c r="DM15" s="3"/>
      <c r="DN15" s="3"/>
      <c r="DO15" s="3"/>
      <c r="DP15" s="3"/>
      <c r="DQ15" s="3"/>
      <c r="DR15" s="152"/>
      <c r="DS15" s="153"/>
      <c r="DT15" s="153"/>
      <c r="DU15" s="130"/>
      <c r="DV15" s="130"/>
      <c r="DW15" s="130"/>
      <c r="DX15" s="130"/>
    </row>
    <row r="16" spans="1:128" ht="15.75" customHeight="1" x14ac:dyDescent="0.35">
      <c r="A16" s="729">
        <v>1495</v>
      </c>
      <c r="B16" s="353" t="s">
        <v>25</v>
      </c>
      <c r="C16" s="354" t="s">
        <v>26</v>
      </c>
      <c r="D16" s="355">
        <v>495</v>
      </c>
      <c r="E16" s="355">
        <v>30</v>
      </c>
      <c r="F16" s="791"/>
      <c r="G16" s="76">
        <v>1</v>
      </c>
      <c r="H16" s="783"/>
      <c r="I16" s="76" t="s">
        <v>124</v>
      </c>
      <c r="J16" s="673" t="s">
        <v>29</v>
      </c>
      <c r="K16" s="676" t="s">
        <v>29</v>
      </c>
      <c r="L16" s="522" t="s">
        <v>30</v>
      </c>
      <c r="M16" s="256"/>
      <c r="N16" s="256" t="s">
        <v>31</v>
      </c>
      <c r="O16" s="272"/>
      <c r="P16" s="276" t="s">
        <v>32</v>
      </c>
      <c r="Q16" s="246"/>
      <c r="R16" s="246" t="s">
        <v>33</v>
      </c>
      <c r="S16" s="246"/>
      <c r="T16" s="277" t="s">
        <v>34</v>
      </c>
      <c r="U16" s="598"/>
      <c r="V16" s="595" t="s">
        <v>35</v>
      </c>
      <c r="W16" s="595"/>
      <c r="X16" s="257" t="s">
        <v>36</v>
      </c>
      <c r="Y16" s="255"/>
      <c r="Z16" s="256" t="s">
        <v>37</v>
      </c>
      <c r="AA16" s="256"/>
      <c r="AB16" s="272"/>
      <c r="AC16" s="596"/>
      <c r="AD16" s="302"/>
      <c r="AE16" s="247"/>
      <c r="AF16" s="248"/>
      <c r="AG16" s="476"/>
      <c r="AH16" s="477"/>
      <c r="AI16" s="478"/>
      <c r="AJ16" s="479"/>
      <c r="AK16" s="157">
        <f t="shared" ref="AK16:AK18" si="21">(COUNTA(L16:AB16)*3)</f>
        <v>24</v>
      </c>
      <c r="AL16" s="57">
        <v>24</v>
      </c>
      <c r="AM16" s="41">
        <f t="shared" ref="AM16:AM28" si="22">SUM(AK16:AL16)</f>
        <v>48</v>
      </c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</row>
    <row r="17" spans="1:128" ht="30.75" customHeight="1" x14ac:dyDescent="0.35">
      <c r="A17" s="721">
        <v>1495</v>
      </c>
      <c r="B17" s="358" t="s">
        <v>48</v>
      </c>
      <c r="C17" s="359" t="s">
        <v>49</v>
      </c>
      <c r="D17" s="360">
        <v>495</v>
      </c>
      <c r="E17" s="360">
        <v>30</v>
      </c>
      <c r="F17" s="792"/>
      <c r="G17" s="66">
        <v>1</v>
      </c>
      <c r="H17" s="784"/>
      <c r="I17" s="66" t="s">
        <v>125</v>
      </c>
      <c r="J17" s="674" t="s">
        <v>29</v>
      </c>
      <c r="K17" s="677" t="s">
        <v>29</v>
      </c>
      <c r="L17" s="254" t="s">
        <v>30</v>
      </c>
      <c r="M17" s="51"/>
      <c r="N17" s="51" t="s">
        <v>31</v>
      </c>
      <c r="O17" s="78"/>
      <c r="P17" s="278" t="s">
        <v>32</v>
      </c>
      <c r="Q17" s="244"/>
      <c r="R17" s="244" t="s">
        <v>33</v>
      </c>
      <c r="S17" s="244"/>
      <c r="T17" s="279" t="s">
        <v>34</v>
      </c>
      <c r="U17" s="492"/>
      <c r="V17" s="493" t="s">
        <v>35</v>
      </c>
      <c r="W17" s="493"/>
      <c r="X17" s="259" t="s">
        <v>36</v>
      </c>
      <c r="Y17" s="258"/>
      <c r="Z17" s="51" t="s">
        <v>37</v>
      </c>
      <c r="AA17" s="51"/>
      <c r="AB17" s="78"/>
      <c r="AC17" s="331"/>
      <c r="AD17" s="304"/>
      <c r="AE17" s="245"/>
      <c r="AF17" s="249"/>
      <c r="AG17" s="480"/>
      <c r="AH17" s="481"/>
      <c r="AI17" s="482"/>
      <c r="AJ17" s="483"/>
      <c r="AK17" s="160">
        <f t="shared" si="21"/>
        <v>24</v>
      </c>
      <c r="AL17" s="44">
        <v>24</v>
      </c>
      <c r="AM17" s="45">
        <f t="shared" si="22"/>
        <v>48</v>
      </c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</row>
    <row r="18" spans="1:128" ht="15.75" customHeight="1" x14ac:dyDescent="0.35">
      <c r="A18" s="721">
        <v>1495</v>
      </c>
      <c r="B18" s="358" t="s">
        <v>41</v>
      </c>
      <c r="C18" s="359" t="s">
        <v>42</v>
      </c>
      <c r="D18" s="360">
        <v>495</v>
      </c>
      <c r="E18" s="360">
        <v>30</v>
      </c>
      <c r="F18" s="792"/>
      <c r="G18" s="66">
        <v>1</v>
      </c>
      <c r="H18" s="784"/>
      <c r="I18" s="66" t="s">
        <v>126</v>
      </c>
      <c r="J18" s="674" t="s">
        <v>29</v>
      </c>
      <c r="K18" s="677" t="s">
        <v>29</v>
      </c>
      <c r="L18" s="254" t="s">
        <v>30</v>
      </c>
      <c r="M18" s="51"/>
      <c r="N18" s="51" t="s">
        <v>31</v>
      </c>
      <c r="O18" s="78"/>
      <c r="P18" s="278" t="s">
        <v>32</v>
      </c>
      <c r="Q18" s="244"/>
      <c r="R18" s="244" t="s">
        <v>33</v>
      </c>
      <c r="S18" s="244"/>
      <c r="T18" s="279" t="s">
        <v>34</v>
      </c>
      <c r="U18" s="492"/>
      <c r="V18" s="493" t="s">
        <v>35</v>
      </c>
      <c r="W18" s="493"/>
      <c r="X18" s="259" t="s">
        <v>36</v>
      </c>
      <c r="Y18" s="258"/>
      <c r="Z18" s="51" t="s">
        <v>37</v>
      </c>
      <c r="AA18" s="51"/>
      <c r="AB18" s="78"/>
      <c r="AC18" s="331"/>
      <c r="AD18" s="304"/>
      <c r="AE18" s="245"/>
      <c r="AF18" s="249"/>
      <c r="AG18" s="480"/>
      <c r="AH18" s="481"/>
      <c r="AI18" s="482"/>
      <c r="AJ18" s="483"/>
      <c r="AK18" s="160">
        <f t="shared" si="21"/>
        <v>24</v>
      </c>
      <c r="AL18" s="44">
        <v>24</v>
      </c>
      <c r="AM18" s="45">
        <f t="shared" si="22"/>
        <v>48</v>
      </c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</row>
    <row r="19" spans="1:128" ht="15.75" customHeight="1" x14ac:dyDescent="0.35">
      <c r="A19" s="721">
        <v>1495</v>
      </c>
      <c r="B19" s="358" t="s">
        <v>43</v>
      </c>
      <c r="C19" s="359" t="s">
        <v>44</v>
      </c>
      <c r="D19" s="360">
        <v>495</v>
      </c>
      <c r="E19" s="360">
        <v>30</v>
      </c>
      <c r="F19" s="792"/>
      <c r="G19" s="66">
        <v>1</v>
      </c>
      <c r="H19" s="784"/>
      <c r="I19" s="66" t="s">
        <v>127</v>
      </c>
      <c r="J19" s="674" t="s">
        <v>29</v>
      </c>
      <c r="K19" s="677" t="s">
        <v>29</v>
      </c>
      <c r="L19" s="254"/>
      <c r="M19" s="51" t="s">
        <v>30</v>
      </c>
      <c r="N19" s="51"/>
      <c r="O19" s="78" t="s">
        <v>31</v>
      </c>
      <c r="P19" s="278"/>
      <c r="Q19" s="244" t="s">
        <v>32</v>
      </c>
      <c r="R19" s="244"/>
      <c r="S19" s="244" t="s">
        <v>33</v>
      </c>
      <c r="T19" s="279"/>
      <c r="U19" s="492" t="s">
        <v>34</v>
      </c>
      <c r="V19" s="493"/>
      <c r="W19" s="493" t="s">
        <v>35</v>
      </c>
      <c r="X19" s="259"/>
      <c r="Y19" s="258" t="s">
        <v>36</v>
      </c>
      <c r="Z19" s="51"/>
      <c r="AA19" s="51" t="s">
        <v>37</v>
      </c>
      <c r="AB19" s="78"/>
      <c r="AC19" s="331"/>
      <c r="AD19" s="275"/>
      <c r="AE19" s="245"/>
      <c r="AF19" s="249"/>
      <c r="AG19" s="480"/>
      <c r="AH19" s="481"/>
      <c r="AI19" s="482"/>
      <c r="AJ19" s="483"/>
      <c r="AK19" s="160">
        <f t="shared" ref="AK19:AK21" si="23">(COUNTA(L19:AB19)*2)</f>
        <v>16</v>
      </c>
      <c r="AL19" s="44">
        <v>22</v>
      </c>
      <c r="AM19" s="45">
        <f t="shared" si="22"/>
        <v>38</v>
      </c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</row>
    <row r="20" spans="1:128" ht="15.75" customHeight="1" x14ac:dyDescent="0.35">
      <c r="A20" s="721">
        <v>1495</v>
      </c>
      <c r="B20" s="358" t="s">
        <v>45</v>
      </c>
      <c r="C20" s="359" t="s">
        <v>46</v>
      </c>
      <c r="D20" s="360">
        <v>495</v>
      </c>
      <c r="E20" s="360">
        <v>30</v>
      </c>
      <c r="F20" s="792"/>
      <c r="G20" s="66">
        <v>1</v>
      </c>
      <c r="H20" s="784"/>
      <c r="I20" s="66" t="s">
        <v>128</v>
      </c>
      <c r="J20" s="674" t="s">
        <v>29</v>
      </c>
      <c r="K20" s="677" t="s">
        <v>29</v>
      </c>
      <c r="L20" s="254"/>
      <c r="M20" s="51" t="s">
        <v>30</v>
      </c>
      <c r="N20" s="51"/>
      <c r="O20" s="78" t="s">
        <v>47</v>
      </c>
      <c r="P20" s="278"/>
      <c r="Q20" s="244" t="s">
        <v>31</v>
      </c>
      <c r="R20" s="244"/>
      <c r="S20" s="244" t="s">
        <v>32</v>
      </c>
      <c r="T20" s="279"/>
      <c r="U20" s="492" t="s">
        <v>33</v>
      </c>
      <c r="V20" s="493"/>
      <c r="W20" s="493" t="s">
        <v>34</v>
      </c>
      <c r="X20" s="259"/>
      <c r="Y20" s="258" t="s">
        <v>35</v>
      </c>
      <c r="Z20" s="51"/>
      <c r="AA20" s="51" t="s">
        <v>36</v>
      </c>
      <c r="AB20" s="332"/>
      <c r="AC20" s="331" t="s">
        <v>37</v>
      </c>
      <c r="AD20" s="275"/>
      <c r="AE20" s="245"/>
      <c r="AF20" s="249"/>
      <c r="AG20" s="480"/>
      <c r="AH20" s="481"/>
      <c r="AI20" s="482"/>
      <c r="AJ20" s="483"/>
      <c r="AK20" s="160">
        <f>(COUNTA(L20:AC20)*2)</f>
        <v>18</v>
      </c>
      <c r="AL20" s="44">
        <v>22</v>
      </c>
      <c r="AM20" s="45">
        <f t="shared" si="22"/>
        <v>40</v>
      </c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</row>
    <row r="21" spans="1:128" ht="15.75" customHeight="1" x14ac:dyDescent="0.35">
      <c r="A21" s="721">
        <v>1495</v>
      </c>
      <c r="B21" s="358" t="s">
        <v>38</v>
      </c>
      <c r="C21" s="359" t="s">
        <v>39</v>
      </c>
      <c r="D21" s="360">
        <v>495</v>
      </c>
      <c r="E21" s="360">
        <v>30</v>
      </c>
      <c r="F21" s="792"/>
      <c r="G21" s="66">
        <v>1</v>
      </c>
      <c r="H21" s="784"/>
      <c r="I21" s="66" t="s">
        <v>129</v>
      </c>
      <c r="J21" s="674" t="s">
        <v>29</v>
      </c>
      <c r="K21" s="677" t="s">
        <v>29</v>
      </c>
      <c r="L21" s="254"/>
      <c r="M21" s="51" t="s">
        <v>30</v>
      </c>
      <c r="N21" s="51"/>
      <c r="O21" s="78" t="s">
        <v>31</v>
      </c>
      <c r="P21" s="278"/>
      <c r="Q21" s="244" t="s">
        <v>32</v>
      </c>
      <c r="R21" s="244"/>
      <c r="S21" s="244" t="s">
        <v>33</v>
      </c>
      <c r="T21" s="279"/>
      <c r="U21" s="492" t="s">
        <v>34</v>
      </c>
      <c r="V21" s="493"/>
      <c r="W21" s="493" t="s">
        <v>35</v>
      </c>
      <c r="X21" s="259"/>
      <c r="Y21" s="258" t="s">
        <v>36</v>
      </c>
      <c r="Z21" s="51"/>
      <c r="AA21" s="51" t="s">
        <v>37</v>
      </c>
      <c r="AB21" s="78"/>
      <c r="AC21" s="331"/>
      <c r="AD21" s="275"/>
      <c r="AE21" s="245"/>
      <c r="AF21" s="249"/>
      <c r="AG21" s="480"/>
      <c r="AH21" s="481"/>
      <c r="AI21" s="482"/>
      <c r="AJ21" s="483"/>
      <c r="AK21" s="160">
        <f t="shared" si="23"/>
        <v>16</v>
      </c>
      <c r="AL21" s="44">
        <v>22</v>
      </c>
      <c r="AM21" s="45">
        <f t="shared" si="22"/>
        <v>38</v>
      </c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</row>
    <row r="22" spans="1:128" ht="16.5" customHeight="1" thickBot="1" x14ac:dyDescent="0.4">
      <c r="A22" s="363">
        <v>1495</v>
      </c>
      <c r="B22" s="363" t="s">
        <v>13</v>
      </c>
      <c r="C22" s="364" t="s">
        <v>50</v>
      </c>
      <c r="D22" s="365">
        <v>495</v>
      </c>
      <c r="E22" s="365">
        <v>30</v>
      </c>
      <c r="F22" s="793"/>
      <c r="G22" s="64"/>
      <c r="H22" s="785"/>
      <c r="I22" s="64" t="s">
        <v>130</v>
      </c>
      <c r="J22" s="675" t="s">
        <v>29</v>
      </c>
      <c r="K22" s="678" t="s">
        <v>29</v>
      </c>
      <c r="L22" s="523"/>
      <c r="M22" s="647" t="s">
        <v>51</v>
      </c>
      <c r="N22" s="647"/>
      <c r="O22" s="648" t="s">
        <v>51</v>
      </c>
      <c r="P22" s="649"/>
      <c r="Q22" s="650" t="s">
        <v>51</v>
      </c>
      <c r="R22" s="650"/>
      <c r="S22" s="650"/>
      <c r="T22" s="651"/>
      <c r="U22" s="652" t="s">
        <v>51</v>
      </c>
      <c r="V22" s="653"/>
      <c r="W22" s="653" t="s">
        <v>51</v>
      </c>
      <c r="X22" s="654"/>
      <c r="Y22" s="655" t="s">
        <v>51</v>
      </c>
      <c r="Z22" s="647"/>
      <c r="AA22" s="647"/>
      <c r="AB22" s="648"/>
      <c r="AC22" s="656"/>
      <c r="AD22" s="657"/>
      <c r="AE22" s="273"/>
      <c r="AF22" s="274"/>
      <c r="AG22" s="484"/>
      <c r="AH22" s="485"/>
      <c r="AI22" s="486"/>
      <c r="AJ22" s="487"/>
      <c r="AK22" s="163">
        <v>0</v>
      </c>
      <c r="AL22" s="63">
        <v>0</v>
      </c>
      <c r="AM22" s="55">
        <f t="shared" si="22"/>
        <v>0</v>
      </c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</row>
    <row r="23" spans="1:128" ht="15.75" customHeight="1" x14ac:dyDescent="0.35">
      <c r="A23" s="729" t="s">
        <v>131</v>
      </c>
      <c r="B23" s="353" t="s">
        <v>25</v>
      </c>
      <c r="C23" s="354" t="s">
        <v>26</v>
      </c>
      <c r="D23" s="355">
        <v>495</v>
      </c>
      <c r="E23" s="355">
        <v>15</v>
      </c>
      <c r="F23" s="791"/>
      <c r="G23" s="355">
        <v>1</v>
      </c>
      <c r="H23" s="832"/>
      <c r="I23" s="76" t="s">
        <v>124</v>
      </c>
      <c r="J23" s="673"/>
      <c r="K23" s="676"/>
      <c r="L23" s="261"/>
      <c r="M23" s="164"/>
      <c r="N23" s="165" t="s">
        <v>29</v>
      </c>
      <c r="O23" s="640" t="s">
        <v>30</v>
      </c>
      <c r="P23" s="276"/>
      <c r="Q23" s="246" t="s">
        <v>31</v>
      </c>
      <c r="R23" s="246"/>
      <c r="S23" s="246" t="s">
        <v>32</v>
      </c>
      <c r="T23" s="277"/>
      <c r="U23" s="489" t="s">
        <v>33</v>
      </c>
      <c r="V23" s="489"/>
      <c r="W23" s="42" t="s">
        <v>34</v>
      </c>
      <c r="X23" s="265"/>
      <c r="Y23" s="264" t="s">
        <v>35</v>
      </c>
      <c r="Z23" s="42"/>
      <c r="AA23" s="42" t="s">
        <v>36</v>
      </c>
      <c r="AB23" s="77"/>
      <c r="AC23" s="276" t="s">
        <v>37</v>
      </c>
      <c r="AD23" s="246"/>
      <c r="AE23" s="246"/>
      <c r="AF23" s="277"/>
      <c r="AG23" s="488"/>
      <c r="AH23" s="489"/>
      <c r="AI23" s="490"/>
      <c r="AJ23" s="491"/>
      <c r="AK23" s="157">
        <f>(COUNTA(O23:AE23)*3)</f>
        <v>24</v>
      </c>
      <c r="AL23" s="57">
        <v>24</v>
      </c>
      <c r="AM23" s="41">
        <f t="shared" si="22"/>
        <v>48</v>
      </c>
      <c r="AN23" s="88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</row>
    <row r="24" spans="1:128" ht="15.75" customHeight="1" x14ac:dyDescent="0.35">
      <c r="A24" s="721" t="s">
        <v>131</v>
      </c>
      <c r="B24" s="358" t="s">
        <v>48</v>
      </c>
      <c r="C24" s="359" t="s">
        <v>49</v>
      </c>
      <c r="D24" s="360">
        <v>495</v>
      </c>
      <c r="E24" s="360">
        <v>15</v>
      </c>
      <c r="F24" s="792"/>
      <c r="G24" s="360">
        <v>1</v>
      </c>
      <c r="H24" s="833"/>
      <c r="I24" s="66" t="s">
        <v>125</v>
      </c>
      <c r="J24" s="674"/>
      <c r="K24" s="677"/>
      <c r="L24" s="262"/>
      <c r="M24" s="167"/>
      <c r="N24" s="168"/>
      <c r="O24" s="641" t="s">
        <v>30</v>
      </c>
      <c r="P24" s="278"/>
      <c r="Q24" s="244" t="s">
        <v>31</v>
      </c>
      <c r="R24" s="244"/>
      <c r="S24" s="244" t="s">
        <v>32</v>
      </c>
      <c r="T24" s="279"/>
      <c r="U24" s="493" t="s">
        <v>33</v>
      </c>
      <c r="V24" s="493"/>
      <c r="W24" s="51" t="s">
        <v>34</v>
      </c>
      <c r="X24" s="259"/>
      <c r="Y24" s="258" t="s">
        <v>35</v>
      </c>
      <c r="Z24" s="51"/>
      <c r="AA24" s="51" t="s">
        <v>36</v>
      </c>
      <c r="AB24" s="78"/>
      <c r="AC24" s="278" t="s">
        <v>37</v>
      </c>
      <c r="AD24" s="244"/>
      <c r="AE24" s="244"/>
      <c r="AF24" s="279"/>
      <c r="AG24" s="492"/>
      <c r="AH24" s="493"/>
      <c r="AI24" s="494"/>
      <c r="AJ24" s="495"/>
      <c r="AK24" s="160">
        <f>(COUNTA(O24:AF24)*3)</f>
        <v>24</v>
      </c>
      <c r="AL24" s="44">
        <v>24</v>
      </c>
      <c r="AM24" s="45">
        <f t="shared" si="22"/>
        <v>48</v>
      </c>
      <c r="AN24" s="88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</row>
    <row r="25" spans="1:128" ht="15.75" customHeight="1" x14ac:dyDescent="0.35">
      <c r="A25" s="721" t="s">
        <v>131</v>
      </c>
      <c r="B25" s="358" t="s">
        <v>41</v>
      </c>
      <c r="C25" s="359" t="s">
        <v>42</v>
      </c>
      <c r="D25" s="360">
        <v>495</v>
      </c>
      <c r="E25" s="360">
        <v>15</v>
      </c>
      <c r="F25" s="792"/>
      <c r="G25" s="360">
        <v>1</v>
      </c>
      <c r="H25" s="833"/>
      <c r="I25" s="66" t="s">
        <v>126</v>
      </c>
      <c r="J25" s="674"/>
      <c r="K25" s="677"/>
      <c r="L25" s="262"/>
      <c r="M25" s="167"/>
      <c r="N25" s="168" t="s">
        <v>29</v>
      </c>
      <c r="O25" s="641" t="s">
        <v>30</v>
      </c>
      <c r="P25" s="278"/>
      <c r="Q25" s="244" t="s">
        <v>31</v>
      </c>
      <c r="R25" s="244"/>
      <c r="S25" s="244" t="s">
        <v>32</v>
      </c>
      <c r="T25" s="279"/>
      <c r="U25" s="493" t="s">
        <v>33</v>
      </c>
      <c r="V25" s="493"/>
      <c r="W25" s="51" t="s">
        <v>34</v>
      </c>
      <c r="X25" s="259"/>
      <c r="Y25" s="258" t="s">
        <v>35</v>
      </c>
      <c r="Z25" s="51"/>
      <c r="AA25" s="51" t="s">
        <v>36</v>
      </c>
      <c r="AB25" s="78"/>
      <c r="AC25" s="278" t="s">
        <v>37</v>
      </c>
      <c r="AD25" s="244"/>
      <c r="AE25" s="244"/>
      <c r="AF25" s="279"/>
      <c r="AG25" s="492"/>
      <c r="AH25" s="493"/>
      <c r="AI25" s="494"/>
      <c r="AJ25" s="495"/>
      <c r="AK25" s="160">
        <f>(COUNTA(O25:AF25)*3)</f>
        <v>24</v>
      </c>
      <c r="AL25" s="44">
        <v>24</v>
      </c>
      <c r="AM25" s="45">
        <f t="shared" si="22"/>
        <v>48</v>
      </c>
      <c r="AN25" s="88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</row>
    <row r="26" spans="1:128" ht="30" customHeight="1" x14ac:dyDescent="0.35">
      <c r="A26" s="721" t="s">
        <v>131</v>
      </c>
      <c r="B26" s="358" t="s">
        <v>43</v>
      </c>
      <c r="C26" s="359" t="s">
        <v>44</v>
      </c>
      <c r="D26" s="360">
        <v>495</v>
      </c>
      <c r="E26" s="360">
        <v>15</v>
      </c>
      <c r="F26" s="792"/>
      <c r="G26" s="360">
        <v>1</v>
      </c>
      <c r="H26" s="833"/>
      <c r="I26" s="66" t="s">
        <v>127</v>
      </c>
      <c r="J26" s="674"/>
      <c r="K26" s="677"/>
      <c r="L26" s="262"/>
      <c r="M26" s="167"/>
      <c r="N26" s="168"/>
      <c r="O26" s="641"/>
      <c r="P26" s="278" t="s">
        <v>30</v>
      </c>
      <c r="Q26" s="244"/>
      <c r="R26" s="244" t="s">
        <v>31</v>
      </c>
      <c r="S26" s="244"/>
      <c r="T26" s="279" t="s">
        <v>32</v>
      </c>
      <c r="U26" s="493"/>
      <c r="V26" s="493" t="s">
        <v>33</v>
      </c>
      <c r="W26" s="51"/>
      <c r="X26" s="259" t="s">
        <v>34</v>
      </c>
      <c r="Y26" s="258"/>
      <c r="Z26" s="51" t="s">
        <v>35</v>
      </c>
      <c r="AA26" s="51"/>
      <c r="AB26" s="78" t="s">
        <v>36</v>
      </c>
      <c r="AC26" s="643"/>
      <c r="AD26" s="245" t="s">
        <v>37</v>
      </c>
      <c r="AE26" s="245"/>
      <c r="AF26" s="249"/>
      <c r="AG26" s="496"/>
      <c r="AH26" s="493"/>
      <c r="AI26" s="494"/>
      <c r="AJ26" s="495"/>
      <c r="AK26" s="160">
        <f>(COUNTA(P26:AF26)*2)</f>
        <v>16</v>
      </c>
      <c r="AL26" s="44">
        <v>22</v>
      </c>
      <c r="AM26" s="45">
        <f t="shared" si="22"/>
        <v>38</v>
      </c>
      <c r="AN26" s="88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</row>
    <row r="27" spans="1:128" ht="15.75" customHeight="1" x14ac:dyDescent="0.35">
      <c r="A27" s="721" t="s">
        <v>131</v>
      </c>
      <c r="B27" s="358" t="s">
        <v>45</v>
      </c>
      <c r="C27" s="359" t="s">
        <v>46</v>
      </c>
      <c r="D27" s="360">
        <v>495</v>
      </c>
      <c r="E27" s="360">
        <v>15</v>
      </c>
      <c r="F27" s="792"/>
      <c r="G27" s="360">
        <v>1</v>
      </c>
      <c r="H27" s="833"/>
      <c r="I27" s="66" t="s">
        <v>128</v>
      </c>
      <c r="J27" s="674"/>
      <c r="K27" s="677"/>
      <c r="L27" s="262"/>
      <c r="M27" s="167"/>
      <c r="N27" s="332" t="s">
        <v>30</v>
      </c>
      <c r="O27" s="641"/>
      <c r="P27" s="278" t="s">
        <v>47</v>
      </c>
      <c r="Q27" s="244"/>
      <c r="R27" s="244" t="s">
        <v>31</v>
      </c>
      <c r="S27" s="244"/>
      <c r="T27" s="279" t="s">
        <v>32</v>
      </c>
      <c r="U27" s="493"/>
      <c r="V27" s="493" t="s">
        <v>33</v>
      </c>
      <c r="W27" s="51"/>
      <c r="X27" s="259" t="s">
        <v>34</v>
      </c>
      <c r="Y27" s="258"/>
      <c r="Z27" s="51" t="s">
        <v>35</v>
      </c>
      <c r="AA27" s="51"/>
      <c r="AB27" s="78" t="s">
        <v>36</v>
      </c>
      <c r="AC27" s="643"/>
      <c r="AD27" s="275" t="s">
        <v>37</v>
      </c>
      <c r="AE27" s="245"/>
      <c r="AF27" s="249"/>
      <c r="AG27" s="480"/>
      <c r="AH27" s="493"/>
      <c r="AI27" s="494"/>
      <c r="AJ27" s="495"/>
      <c r="AK27" s="160">
        <f>(COUNTA(P27:AG27)*2)</f>
        <v>16</v>
      </c>
      <c r="AL27" s="44">
        <v>22</v>
      </c>
      <c r="AM27" s="45">
        <f t="shared" si="22"/>
        <v>38</v>
      </c>
      <c r="AN27" s="88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</row>
    <row r="28" spans="1:128" ht="15.75" customHeight="1" x14ac:dyDescent="0.35">
      <c r="A28" s="721" t="s">
        <v>131</v>
      </c>
      <c r="B28" s="358" t="s">
        <v>38</v>
      </c>
      <c r="C28" s="359" t="s">
        <v>39</v>
      </c>
      <c r="D28" s="360">
        <v>495</v>
      </c>
      <c r="E28" s="360">
        <v>15</v>
      </c>
      <c r="F28" s="792"/>
      <c r="G28" s="360">
        <v>1</v>
      </c>
      <c r="H28" s="833"/>
      <c r="I28" s="66" t="s">
        <v>129</v>
      </c>
      <c r="J28" s="674"/>
      <c r="K28" s="677"/>
      <c r="L28" s="262"/>
      <c r="M28" s="167"/>
      <c r="N28" s="168"/>
      <c r="O28" s="641"/>
      <c r="P28" s="278" t="s">
        <v>30</v>
      </c>
      <c r="Q28" s="244"/>
      <c r="R28" s="244" t="s">
        <v>31</v>
      </c>
      <c r="S28" s="244"/>
      <c r="T28" s="279" t="s">
        <v>32</v>
      </c>
      <c r="U28" s="493"/>
      <c r="V28" s="493" t="s">
        <v>33</v>
      </c>
      <c r="W28" s="51"/>
      <c r="X28" s="259" t="s">
        <v>34</v>
      </c>
      <c r="Y28" s="258"/>
      <c r="Z28" s="51" t="s">
        <v>35</v>
      </c>
      <c r="AA28" s="51"/>
      <c r="AB28" s="78" t="s">
        <v>36</v>
      </c>
      <c r="AC28" s="643"/>
      <c r="AD28" s="275" t="s">
        <v>37</v>
      </c>
      <c r="AE28" s="245"/>
      <c r="AF28" s="249"/>
      <c r="AG28" s="497"/>
      <c r="AH28" s="493"/>
      <c r="AI28" s="494"/>
      <c r="AJ28" s="495"/>
      <c r="AK28" s="160">
        <f>(COUNTA(P28:AF28)*2)</f>
        <v>16</v>
      </c>
      <c r="AL28" s="44">
        <v>22</v>
      </c>
      <c r="AM28" s="45">
        <f t="shared" si="22"/>
        <v>38</v>
      </c>
      <c r="AN28" s="88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</row>
    <row r="29" spans="1:128" ht="16.5" customHeight="1" thickBot="1" x14ac:dyDescent="0.4">
      <c r="A29" s="363" t="s">
        <v>131</v>
      </c>
      <c r="B29" s="363" t="s">
        <v>13</v>
      </c>
      <c r="C29" s="364" t="s">
        <v>50</v>
      </c>
      <c r="D29" s="366">
        <v>495</v>
      </c>
      <c r="E29" s="365">
        <v>15</v>
      </c>
      <c r="F29" s="793"/>
      <c r="G29" s="445"/>
      <c r="H29" s="834"/>
      <c r="I29" s="64" t="s">
        <v>130</v>
      </c>
      <c r="J29" s="679"/>
      <c r="K29" s="683"/>
      <c r="L29" s="263"/>
      <c r="M29" s="171"/>
      <c r="N29" s="172"/>
      <c r="O29" s="642"/>
      <c r="P29" s="658" t="s">
        <v>51</v>
      </c>
      <c r="Q29" s="659"/>
      <c r="R29" s="659" t="s">
        <v>51</v>
      </c>
      <c r="S29" s="659"/>
      <c r="T29" s="660" t="s">
        <v>51</v>
      </c>
      <c r="U29" s="661"/>
      <c r="V29" s="661"/>
      <c r="W29" s="662"/>
      <c r="X29" s="663" t="s">
        <v>51</v>
      </c>
      <c r="Y29" s="664"/>
      <c r="Z29" s="662" t="s">
        <v>51</v>
      </c>
      <c r="AA29" s="662"/>
      <c r="AB29" s="665" t="s">
        <v>51</v>
      </c>
      <c r="AC29" s="658"/>
      <c r="AD29" s="657"/>
      <c r="AE29" s="666"/>
      <c r="AF29" s="274"/>
      <c r="AG29" s="498"/>
      <c r="AH29" s="499"/>
      <c r="AI29" s="500"/>
      <c r="AJ29" s="501"/>
      <c r="AK29" s="163"/>
      <c r="AL29" s="63"/>
      <c r="AM29" s="55"/>
      <c r="AN29" s="88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</row>
    <row r="30" spans="1:128" ht="15.75" customHeight="1" x14ac:dyDescent="0.35">
      <c r="A30" s="729">
        <v>2495</v>
      </c>
      <c r="B30" s="353" t="s">
        <v>62</v>
      </c>
      <c r="C30" s="231" t="s">
        <v>63</v>
      </c>
      <c r="D30" s="356">
        <v>495</v>
      </c>
      <c r="E30" s="355">
        <v>26</v>
      </c>
      <c r="F30" s="791"/>
      <c r="G30" s="65">
        <v>2</v>
      </c>
      <c r="H30" s="783"/>
      <c r="I30" s="76" t="s">
        <v>124</v>
      </c>
      <c r="J30" s="680"/>
      <c r="K30" s="676"/>
      <c r="L30" s="253" t="s">
        <v>30</v>
      </c>
      <c r="M30" s="42"/>
      <c r="N30" s="42" t="s">
        <v>31</v>
      </c>
      <c r="O30" s="77"/>
      <c r="P30" s="276" t="s">
        <v>32</v>
      </c>
      <c r="Q30" s="246"/>
      <c r="R30" s="246" t="s">
        <v>33</v>
      </c>
      <c r="S30" s="246"/>
      <c r="T30" s="277" t="s">
        <v>34</v>
      </c>
      <c r="U30" s="488"/>
      <c r="V30" s="489" t="s">
        <v>35</v>
      </c>
      <c r="W30" s="489"/>
      <c r="X30" s="265" t="s">
        <v>36</v>
      </c>
      <c r="Y30" s="264"/>
      <c r="Z30" s="42" t="s">
        <v>37</v>
      </c>
      <c r="AA30" s="489"/>
      <c r="AB30" s="667"/>
      <c r="AC30" s="596"/>
      <c r="AD30" s="302"/>
      <c r="AE30" s="668"/>
      <c r="AF30" s="248"/>
      <c r="AG30" s="476"/>
      <c r="AH30" s="477"/>
      <c r="AI30" s="478"/>
      <c r="AJ30" s="479"/>
      <c r="AK30" s="157">
        <f t="shared" ref="AK30:AK31" si="24">(COUNTA(L30:AB30)*3)</f>
        <v>24</v>
      </c>
      <c r="AL30" s="57">
        <v>24</v>
      </c>
      <c r="AM30" s="41">
        <f t="shared" ref="AM30:AM53" si="25">SUM(AK30:AL30)</f>
        <v>48</v>
      </c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</row>
    <row r="31" spans="1:128" ht="15.75" customHeight="1" x14ac:dyDescent="0.35">
      <c r="A31" s="721">
        <v>2495</v>
      </c>
      <c r="B31" s="358" t="s">
        <v>58</v>
      </c>
      <c r="C31" s="232" t="s">
        <v>59</v>
      </c>
      <c r="D31" s="362">
        <v>495</v>
      </c>
      <c r="E31" s="360">
        <f>+E30</f>
        <v>26</v>
      </c>
      <c r="F31" s="792"/>
      <c r="G31" s="67">
        <v>2</v>
      </c>
      <c r="H31" s="784"/>
      <c r="I31" s="66" t="s">
        <v>125</v>
      </c>
      <c r="J31" s="681"/>
      <c r="K31" s="677"/>
      <c r="L31" s="254" t="s">
        <v>30</v>
      </c>
      <c r="M31" s="51"/>
      <c r="N31" s="51" t="s">
        <v>31</v>
      </c>
      <c r="O31" s="78"/>
      <c r="P31" s="278" t="s">
        <v>32</v>
      </c>
      <c r="Q31" s="244"/>
      <c r="R31" s="244" t="s">
        <v>33</v>
      </c>
      <c r="S31" s="244"/>
      <c r="T31" s="279" t="s">
        <v>34</v>
      </c>
      <c r="U31" s="492"/>
      <c r="V31" s="493" t="s">
        <v>35</v>
      </c>
      <c r="W31" s="493"/>
      <c r="X31" s="259" t="s">
        <v>36</v>
      </c>
      <c r="Y31" s="258"/>
      <c r="Z31" s="51" t="s">
        <v>37</v>
      </c>
      <c r="AA31" s="493"/>
      <c r="AB31" s="332"/>
      <c r="AC31" s="331"/>
      <c r="AD31" s="304"/>
      <c r="AE31" s="275"/>
      <c r="AF31" s="249"/>
      <c r="AG31" s="480"/>
      <c r="AH31" s="481"/>
      <c r="AI31" s="482"/>
      <c r="AJ31" s="483"/>
      <c r="AK31" s="160">
        <f t="shared" si="24"/>
        <v>24</v>
      </c>
      <c r="AL31" s="44">
        <v>24</v>
      </c>
      <c r="AM31" s="45">
        <f t="shared" si="25"/>
        <v>48</v>
      </c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</row>
    <row r="32" spans="1:128" ht="31.5" customHeight="1" x14ac:dyDescent="0.35">
      <c r="A32" s="721">
        <v>2495</v>
      </c>
      <c r="B32" s="358" t="s">
        <v>60</v>
      </c>
      <c r="C32" s="232" t="s">
        <v>61</v>
      </c>
      <c r="D32" s="362">
        <v>495</v>
      </c>
      <c r="E32" s="360">
        <f>+E31</f>
        <v>26</v>
      </c>
      <c r="F32" s="792"/>
      <c r="G32" s="67">
        <v>2</v>
      </c>
      <c r="H32" s="784"/>
      <c r="I32" s="66" t="s">
        <v>132</v>
      </c>
      <c r="J32" s="681"/>
      <c r="K32" s="677"/>
      <c r="L32" s="254" t="s">
        <v>30</v>
      </c>
      <c r="M32" s="51"/>
      <c r="N32" s="51" t="s">
        <v>31</v>
      </c>
      <c r="O32" s="78"/>
      <c r="P32" s="278" t="s">
        <v>32</v>
      </c>
      <c r="Q32" s="244"/>
      <c r="R32" s="244" t="s">
        <v>33</v>
      </c>
      <c r="S32" s="244"/>
      <c r="T32" s="279" t="s">
        <v>34</v>
      </c>
      <c r="U32" s="492"/>
      <c r="V32" s="493" t="s">
        <v>35</v>
      </c>
      <c r="W32" s="493"/>
      <c r="X32" s="259" t="s">
        <v>36</v>
      </c>
      <c r="Y32" s="258"/>
      <c r="Z32" s="51" t="s">
        <v>37</v>
      </c>
      <c r="AA32" s="493"/>
      <c r="AB32" s="332"/>
      <c r="AC32" s="331"/>
      <c r="AD32" s="304"/>
      <c r="AE32" s="275"/>
      <c r="AF32" s="249"/>
      <c r="AG32" s="480"/>
      <c r="AH32" s="481"/>
      <c r="AI32" s="482"/>
      <c r="AJ32" s="483"/>
      <c r="AK32" s="160">
        <f>(COUNTA(L32:AB32)*2)</f>
        <v>16</v>
      </c>
      <c r="AL32" s="44">
        <v>22</v>
      </c>
      <c r="AM32" s="45">
        <f t="shared" si="25"/>
        <v>38</v>
      </c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</row>
    <row r="33" spans="1:128" ht="15.75" customHeight="1" x14ac:dyDescent="0.35">
      <c r="A33" s="721">
        <v>2495</v>
      </c>
      <c r="B33" s="358" t="s">
        <v>54</v>
      </c>
      <c r="C33" s="232" t="s">
        <v>55</v>
      </c>
      <c r="D33" s="362">
        <v>495</v>
      </c>
      <c r="E33" s="360">
        <f>+E32</f>
        <v>26</v>
      </c>
      <c r="F33" s="792"/>
      <c r="G33" s="67">
        <v>2</v>
      </c>
      <c r="H33" s="784"/>
      <c r="I33" s="66" t="s">
        <v>124</v>
      </c>
      <c r="J33" s="681"/>
      <c r="K33" s="677"/>
      <c r="L33" s="254"/>
      <c r="M33" s="51" t="s">
        <v>30</v>
      </c>
      <c r="N33" s="51"/>
      <c r="O33" s="78" t="s">
        <v>31</v>
      </c>
      <c r="P33" s="278"/>
      <c r="Q33" s="244" t="s">
        <v>32</v>
      </c>
      <c r="R33" s="244"/>
      <c r="S33" s="244" t="s">
        <v>33</v>
      </c>
      <c r="T33" s="279"/>
      <c r="U33" s="492" t="s">
        <v>34</v>
      </c>
      <c r="V33" s="493"/>
      <c r="W33" s="493" t="s">
        <v>35</v>
      </c>
      <c r="X33" s="259"/>
      <c r="Y33" s="258" t="s">
        <v>36</v>
      </c>
      <c r="Z33" s="51"/>
      <c r="AA33" s="493" t="s">
        <v>37</v>
      </c>
      <c r="AB33" s="332"/>
      <c r="AC33" s="331"/>
      <c r="AD33" s="275"/>
      <c r="AE33" s="275"/>
      <c r="AF33" s="249"/>
      <c r="AG33" s="480"/>
      <c r="AH33" s="481"/>
      <c r="AI33" s="482"/>
      <c r="AJ33" s="483"/>
      <c r="AK33" s="160">
        <f t="shared" ref="AK33:AK34" si="26">(COUNTA(L33:AB33)*3)</f>
        <v>24</v>
      </c>
      <c r="AL33" s="44">
        <v>24</v>
      </c>
      <c r="AM33" s="45">
        <f t="shared" si="25"/>
        <v>48</v>
      </c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</row>
    <row r="34" spans="1:128" ht="31.5" customHeight="1" x14ac:dyDescent="0.35">
      <c r="A34" s="721">
        <v>2495</v>
      </c>
      <c r="B34" s="358" t="s">
        <v>56</v>
      </c>
      <c r="C34" s="232" t="s">
        <v>57</v>
      </c>
      <c r="D34" s="362">
        <v>495</v>
      </c>
      <c r="E34" s="360">
        <f>+E33</f>
        <v>26</v>
      </c>
      <c r="F34" s="792"/>
      <c r="G34" s="67">
        <v>2</v>
      </c>
      <c r="H34" s="784"/>
      <c r="I34" s="66" t="s">
        <v>125</v>
      </c>
      <c r="J34" s="681"/>
      <c r="K34" s="677"/>
      <c r="L34" s="254"/>
      <c r="M34" s="51" t="s">
        <v>30</v>
      </c>
      <c r="N34" s="51"/>
      <c r="O34" s="78" t="s">
        <v>31</v>
      </c>
      <c r="P34" s="278"/>
      <c r="Q34" s="244" t="s">
        <v>32</v>
      </c>
      <c r="R34" s="244"/>
      <c r="S34" s="244" t="s">
        <v>33</v>
      </c>
      <c r="T34" s="279"/>
      <c r="U34" s="492" t="s">
        <v>34</v>
      </c>
      <c r="V34" s="493"/>
      <c r="W34" s="493" t="s">
        <v>35</v>
      </c>
      <c r="X34" s="259"/>
      <c r="Y34" s="258" t="s">
        <v>36</v>
      </c>
      <c r="Z34" s="51"/>
      <c r="AA34" s="493" t="s">
        <v>37</v>
      </c>
      <c r="AB34" s="332"/>
      <c r="AC34" s="331"/>
      <c r="AD34" s="275"/>
      <c r="AE34" s="275"/>
      <c r="AF34" s="249"/>
      <c r="AG34" s="480"/>
      <c r="AH34" s="481"/>
      <c r="AI34" s="482"/>
      <c r="AJ34" s="483"/>
      <c r="AK34" s="160">
        <f t="shared" si="26"/>
        <v>24</v>
      </c>
      <c r="AL34" s="44">
        <v>24</v>
      </c>
      <c r="AM34" s="45">
        <f t="shared" si="25"/>
        <v>48</v>
      </c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</row>
    <row r="35" spans="1:128" ht="16.5" customHeight="1" thickBot="1" x14ac:dyDescent="0.4">
      <c r="A35" s="730">
        <v>2495</v>
      </c>
      <c r="B35" s="370" t="s">
        <v>52</v>
      </c>
      <c r="C35" s="235" t="s">
        <v>53</v>
      </c>
      <c r="D35" s="371">
        <v>495</v>
      </c>
      <c r="E35" s="372">
        <f>+E34</f>
        <v>26</v>
      </c>
      <c r="F35" s="793"/>
      <c r="G35" s="70">
        <v>2</v>
      </c>
      <c r="H35" s="785"/>
      <c r="I35" s="69" t="s">
        <v>132</v>
      </c>
      <c r="J35" s="682"/>
      <c r="K35" s="678"/>
      <c r="L35" s="530"/>
      <c r="M35" s="56" t="s">
        <v>30</v>
      </c>
      <c r="N35" s="56"/>
      <c r="O35" s="79" t="s">
        <v>31</v>
      </c>
      <c r="P35" s="280"/>
      <c r="Q35" s="250" t="s">
        <v>32</v>
      </c>
      <c r="R35" s="250"/>
      <c r="S35" s="250" t="s">
        <v>33</v>
      </c>
      <c r="T35" s="282"/>
      <c r="U35" s="671" t="s">
        <v>34</v>
      </c>
      <c r="V35" s="499"/>
      <c r="W35" s="499" t="s">
        <v>35</v>
      </c>
      <c r="X35" s="267"/>
      <c r="Y35" s="266" t="s">
        <v>36</v>
      </c>
      <c r="Z35" s="56"/>
      <c r="AA35" s="499" t="s">
        <v>37</v>
      </c>
      <c r="AB35" s="669"/>
      <c r="AC35" s="630"/>
      <c r="AD35" s="670"/>
      <c r="AE35" s="670"/>
      <c r="AF35" s="252"/>
      <c r="AG35" s="502"/>
      <c r="AH35" s="503"/>
      <c r="AI35" s="504"/>
      <c r="AJ35" s="505"/>
      <c r="AK35" s="163">
        <f>(COUNTA(L35:AB35)*2)</f>
        <v>16</v>
      </c>
      <c r="AL35" s="63">
        <v>22</v>
      </c>
      <c r="AM35" s="55">
        <f t="shared" si="25"/>
        <v>38</v>
      </c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</row>
    <row r="36" spans="1:128" ht="31.5" customHeight="1" x14ac:dyDescent="0.35">
      <c r="A36" s="729">
        <v>3495</v>
      </c>
      <c r="B36" s="736" t="s">
        <v>64</v>
      </c>
      <c r="C36" s="373" t="s">
        <v>65</v>
      </c>
      <c r="D36" s="353">
        <v>495</v>
      </c>
      <c r="E36" s="355">
        <v>21</v>
      </c>
      <c r="F36" s="791"/>
      <c r="G36" s="65">
        <v>3</v>
      </c>
      <c r="H36" s="791"/>
      <c r="I36" s="76" t="s">
        <v>124</v>
      </c>
      <c r="J36" s="680"/>
      <c r="K36" s="676"/>
      <c r="L36" s="264" t="s">
        <v>30</v>
      </c>
      <c r="M36" s="42"/>
      <c r="N36" s="42" t="s">
        <v>31</v>
      </c>
      <c r="O36" s="265"/>
      <c r="P36" s="276" t="s">
        <v>32</v>
      </c>
      <c r="Q36" s="246"/>
      <c r="R36" s="246" t="s">
        <v>33</v>
      </c>
      <c r="S36" s="246"/>
      <c r="T36" s="277" t="s">
        <v>34</v>
      </c>
      <c r="U36" s="42"/>
      <c r="V36" s="489" t="s">
        <v>35</v>
      </c>
      <c r="W36" s="42"/>
      <c r="X36" s="265" t="s">
        <v>36</v>
      </c>
      <c r="Y36" s="264"/>
      <c r="Z36" s="42" t="s">
        <v>37</v>
      </c>
      <c r="AA36" s="42"/>
      <c r="AB36" s="265"/>
      <c r="AC36" s="596"/>
      <c r="AD36" s="302"/>
      <c r="AE36" s="247"/>
      <c r="AF36" s="248"/>
      <c r="AG36" s="477"/>
      <c r="AH36" s="477"/>
      <c r="AI36" s="478"/>
      <c r="AJ36" s="479"/>
      <c r="AK36" s="157">
        <f t="shared" ref="AK36:AK40" si="27">(COUNTA(L36:AB36)*3)</f>
        <v>24</v>
      </c>
      <c r="AL36" s="57">
        <v>24</v>
      </c>
      <c r="AM36" s="41">
        <f t="shared" si="25"/>
        <v>48</v>
      </c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</row>
    <row r="37" spans="1:128" ht="31.5" customHeight="1" x14ac:dyDescent="0.35">
      <c r="A37" s="721">
        <v>3495</v>
      </c>
      <c r="B37" s="370" t="s">
        <v>66</v>
      </c>
      <c r="C37" s="374" t="s">
        <v>67</v>
      </c>
      <c r="D37" s="358">
        <v>495</v>
      </c>
      <c r="E37" s="360">
        <f>+E36</f>
        <v>21</v>
      </c>
      <c r="F37" s="792"/>
      <c r="G37" s="67">
        <v>3</v>
      </c>
      <c r="H37" s="792"/>
      <c r="I37" s="66" t="s">
        <v>133</v>
      </c>
      <c r="J37" s="681"/>
      <c r="K37" s="677"/>
      <c r="L37" s="258" t="s">
        <v>30</v>
      </c>
      <c r="M37" s="51"/>
      <c r="N37" s="51" t="s">
        <v>31</v>
      </c>
      <c r="O37" s="259"/>
      <c r="P37" s="278" t="s">
        <v>32</v>
      </c>
      <c r="Q37" s="244"/>
      <c r="R37" s="244" t="s">
        <v>33</v>
      </c>
      <c r="S37" s="244"/>
      <c r="T37" s="279" t="s">
        <v>34</v>
      </c>
      <c r="U37" s="51"/>
      <c r="V37" s="493" t="s">
        <v>35</v>
      </c>
      <c r="W37" s="51"/>
      <c r="X37" s="259" t="s">
        <v>36</v>
      </c>
      <c r="Y37" s="258"/>
      <c r="Z37" s="51" t="s">
        <v>37</v>
      </c>
      <c r="AA37" s="51"/>
      <c r="AB37" s="259"/>
      <c r="AC37" s="331"/>
      <c r="AD37" s="304"/>
      <c r="AE37" s="245"/>
      <c r="AF37" s="249"/>
      <c r="AG37" s="481"/>
      <c r="AH37" s="481"/>
      <c r="AI37" s="482"/>
      <c r="AJ37" s="483"/>
      <c r="AK37" s="160">
        <f t="shared" si="27"/>
        <v>24</v>
      </c>
      <c r="AL37" s="44">
        <v>24</v>
      </c>
      <c r="AM37" s="45">
        <f t="shared" si="25"/>
        <v>48</v>
      </c>
      <c r="AN37" s="134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</row>
    <row r="38" spans="1:128" ht="31.5" customHeight="1" x14ac:dyDescent="0.35">
      <c r="A38" s="721">
        <v>3495</v>
      </c>
      <c r="B38" s="370" t="s">
        <v>68</v>
      </c>
      <c r="C38" s="374" t="s">
        <v>69</v>
      </c>
      <c r="D38" s="358">
        <v>495</v>
      </c>
      <c r="E38" s="360">
        <f>+E37</f>
        <v>21</v>
      </c>
      <c r="F38" s="792"/>
      <c r="G38" s="67">
        <v>3</v>
      </c>
      <c r="H38" s="792"/>
      <c r="I38" s="66" t="s">
        <v>126</v>
      </c>
      <c r="J38" s="681"/>
      <c r="K38" s="677"/>
      <c r="L38" s="258" t="s">
        <v>30</v>
      </c>
      <c r="M38" s="51"/>
      <c r="N38" s="51" t="s">
        <v>31</v>
      </c>
      <c r="O38" s="259"/>
      <c r="P38" s="278" t="s">
        <v>32</v>
      </c>
      <c r="Q38" s="244"/>
      <c r="R38" s="244" t="s">
        <v>33</v>
      </c>
      <c r="S38" s="244"/>
      <c r="T38" s="279" t="s">
        <v>34</v>
      </c>
      <c r="U38" s="51"/>
      <c r="V38" s="493" t="s">
        <v>35</v>
      </c>
      <c r="W38" s="51"/>
      <c r="X38" s="259" t="s">
        <v>36</v>
      </c>
      <c r="Y38" s="258"/>
      <c r="Z38" s="51" t="s">
        <v>37</v>
      </c>
      <c r="AA38" s="51"/>
      <c r="AB38" s="259"/>
      <c r="AC38" s="331"/>
      <c r="AD38" s="304"/>
      <c r="AE38" s="245"/>
      <c r="AF38" s="249"/>
      <c r="AG38" s="481"/>
      <c r="AH38" s="481"/>
      <c r="AI38" s="482"/>
      <c r="AJ38" s="483"/>
      <c r="AK38" s="160">
        <f t="shared" si="27"/>
        <v>24</v>
      </c>
      <c r="AL38" s="44">
        <v>24</v>
      </c>
      <c r="AM38" s="45">
        <f t="shared" si="25"/>
        <v>48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</row>
    <row r="39" spans="1:128" ht="30.75" customHeight="1" x14ac:dyDescent="0.35">
      <c r="A39" s="721">
        <v>3495</v>
      </c>
      <c r="B39" s="370" t="s">
        <v>70</v>
      </c>
      <c r="C39" s="374" t="s">
        <v>71</v>
      </c>
      <c r="D39" s="358">
        <v>495</v>
      </c>
      <c r="E39" s="360">
        <f>+E38</f>
        <v>21</v>
      </c>
      <c r="F39" s="792"/>
      <c r="G39" s="67">
        <v>3</v>
      </c>
      <c r="H39" s="792"/>
      <c r="I39" s="66" t="s">
        <v>124</v>
      </c>
      <c r="J39" s="681"/>
      <c r="K39" s="677"/>
      <c r="L39" s="258"/>
      <c r="M39" s="51" t="s">
        <v>30</v>
      </c>
      <c r="N39" s="51"/>
      <c r="O39" s="259" t="s">
        <v>31</v>
      </c>
      <c r="P39" s="278"/>
      <c r="Q39" s="244" t="s">
        <v>32</v>
      </c>
      <c r="R39" s="244"/>
      <c r="S39" s="244" t="s">
        <v>33</v>
      </c>
      <c r="T39" s="279"/>
      <c r="U39" s="51" t="s">
        <v>34</v>
      </c>
      <c r="V39" s="493"/>
      <c r="W39" s="51" t="s">
        <v>35</v>
      </c>
      <c r="X39" s="259"/>
      <c r="Y39" s="258" t="s">
        <v>36</v>
      </c>
      <c r="Z39" s="51"/>
      <c r="AA39" s="51" t="s">
        <v>37</v>
      </c>
      <c r="AB39" s="259"/>
      <c r="AC39" s="331"/>
      <c r="AD39" s="275"/>
      <c r="AE39" s="245"/>
      <c r="AF39" s="249"/>
      <c r="AG39" s="481"/>
      <c r="AH39" s="481"/>
      <c r="AI39" s="482"/>
      <c r="AJ39" s="483"/>
      <c r="AK39" s="160">
        <f t="shared" si="27"/>
        <v>24</v>
      </c>
      <c r="AL39" s="44">
        <v>24</v>
      </c>
      <c r="AM39" s="45">
        <f t="shared" si="25"/>
        <v>48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</row>
    <row r="40" spans="1:128" ht="15.75" customHeight="1" x14ac:dyDescent="0.35">
      <c r="A40" s="721">
        <v>3495</v>
      </c>
      <c r="B40" s="370" t="s">
        <v>72</v>
      </c>
      <c r="C40" s="374" t="s">
        <v>73</v>
      </c>
      <c r="D40" s="370">
        <v>495</v>
      </c>
      <c r="E40" s="358">
        <f>+E39</f>
        <v>21</v>
      </c>
      <c r="F40" s="792"/>
      <c r="G40" s="45">
        <v>3</v>
      </c>
      <c r="H40" s="792"/>
      <c r="I40" s="66" t="s">
        <v>125</v>
      </c>
      <c r="J40" s="681"/>
      <c r="K40" s="677"/>
      <c r="L40" s="258"/>
      <c r="M40" s="51" t="s">
        <v>30</v>
      </c>
      <c r="N40" s="51"/>
      <c r="O40" s="259" t="s">
        <v>31</v>
      </c>
      <c r="P40" s="278"/>
      <c r="Q40" s="244" t="s">
        <v>32</v>
      </c>
      <c r="R40" s="244"/>
      <c r="S40" s="244" t="s">
        <v>33</v>
      </c>
      <c r="T40" s="279"/>
      <c r="U40" s="51" t="s">
        <v>34</v>
      </c>
      <c r="V40" s="493"/>
      <c r="W40" s="51" t="s">
        <v>35</v>
      </c>
      <c r="X40" s="259"/>
      <c r="Y40" s="258" t="s">
        <v>36</v>
      </c>
      <c r="Z40" s="51"/>
      <c r="AA40" s="51" t="s">
        <v>37</v>
      </c>
      <c r="AB40" s="259"/>
      <c r="AC40" s="331"/>
      <c r="AD40" s="275"/>
      <c r="AE40" s="245"/>
      <c r="AF40" s="249"/>
      <c r="AG40" s="481"/>
      <c r="AH40" s="481"/>
      <c r="AI40" s="482"/>
      <c r="AJ40" s="483"/>
      <c r="AK40" s="160">
        <f t="shared" si="27"/>
        <v>24</v>
      </c>
      <c r="AL40" s="44">
        <v>24</v>
      </c>
      <c r="AM40" s="45">
        <f t="shared" si="25"/>
        <v>48</v>
      </c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</row>
    <row r="41" spans="1:128" ht="16.5" customHeight="1" thickBot="1" x14ac:dyDescent="0.4">
      <c r="A41" s="731">
        <v>3495</v>
      </c>
      <c r="B41" s="334" t="s">
        <v>74</v>
      </c>
      <c r="C41" s="375" t="s">
        <v>75</v>
      </c>
      <c r="D41" s="334">
        <v>495</v>
      </c>
      <c r="E41" s="334">
        <f>+E40</f>
        <v>21</v>
      </c>
      <c r="F41" s="793"/>
      <c r="G41" s="55">
        <v>3</v>
      </c>
      <c r="H41" s="793"/>
      <c r="I41" s="69" t="s">
        <v>132</v>
      </c>
      <c r="J41" s="682"/>
      <c r="K41" s="678"/>
      <c r="L41" s="266"/>
      <c r="M41" s="56" t="s">
        <v>30</v>
      </c>
      <c r="N41" s="56"/>
      <c r="O41" s="267" t="s">
        <v>31</v>
      </c>
      <c r="P41" s="280"/>
      <c r="Q41" s="250" t="s">
        <v>32</v>
      </c>
      <c r="R41" s="250"/>
      <c r="S41" s="250" t="s">
        <v>33</v>
      </c>
      <c r="T41" s="282"/>
      <c r="U41" s="56" t="s">
        <v>34</v>
      </c>
      <c r="V41" s="499"/>
      <c r="W41" s="56" t="s">
        <v>35</v>
      </c>
      <c r="X41" s="267"/>
      <c r="Y41" s="266" t="s">
        <v>36</v>
      </c>
      <c r="Z41" s="56"/>
      <c r="AA41" s="56" t="s">
        <v>37</v>
      </c>
      <c r="AB41" s="267"/>
      <c r="AC41" s="630"/>
      <c r="AD41" s="670"/>
      <c r="AE41" s="251"/>
      <c r="AF41" s="252"/>
      <c r="AG41" s="503"/>
      <c r="AH41" s="503"/>
      <c r="AI41" s="504"/>
      <c r="AJ41" s="505"/>
      <c r="AK41" s="163">
        <f>(COUNTA(L41:AB41)*2)</f>
        <v>16</v>
      </c>
      <c r="AL41" s="63">
        <v>22</v>
      </c>
      <c r="AM41" s="55">
        <f t="shared" si="25"/>
        <v>38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</row>
    <row r="42" spans="1:128" ht="15.75" customHeight="1" x14ac:dyDescent="0.35">
      <c r="A42" s="729">
        <v>4495</v>
      </c>
      <c r="B42" s="736" t="s">
        <v>84</v>
      </c>
      <c r="C42" s="373" t="s">
        <v>85</v>
      </c>
      <c r="D42" s="353">
        <v>495</v>
      </c>
      <c r="E42" s="355">
        <v>17</v>
      </c>
      <c r="F42" s="791"/>
      <c r="G42" s="65">
        <v>4</v>
      </c>
      <c r="H42" s="791"/>
      <c r="I42" s="65" t="s">
        <v>124</v>
      </c>
      <c r="J42" s="680"/>
      <c r="K42" s="676"/>
      <c r="L42" s="264" t="s">
        <v>30</v>
      </c>
      <c r="M42" s="42"/>
      <c r="N42" s="42" t="s">
        <v>31</v>
      </c>
      <c r="O42" s="265"/>
      <c r="P42" s="276" t="s">
        <v>32</v>
      </c>
      <c r="Q42" s="246"/>
      <c r="R42" s="246" t="s">
        <v>33</v>
      </c>
      <c r="S42" s="246"/>
      <c r="T42" s="277" t="s">
        <v>34</v>
      </c>
      <c r="U42" s="42"/>
      <c r="V42" s="489" t="s">
        <v>35</v>
      </c>
      <c r="W42" s="42"/>
      <c r="X42" s="265" t="s">
        <v>36</v>
      </c>
      <c r="Y42" s="264"/>
      <c r="Z42" s="42" t="s">
        <v>37</v>
      </c>
      <c r="AA42" s="42"/>
      <c r="AB42" s="265"/>
      <c r="AC42" s="596"/>
      <c r="AD42" s="302"/>
      <c r="AE42" s="247"/>
      <c r="AF42" s="248"/>
      <c r="AG42" s="477"/>
      <c r="AH42" s="477"/>
      <c r="AI42" s="478"/>
      <c r="AJ42" s="479"/>
      <c r="AK42" s="157">
        <f t="shared" ref="AK42:AK43" si="28">(COUNTA(L42:AB42)*3)</f>
        <v>24</v>
      </c>
      <c r="AL42" s="57">
        <v>24</v>
      </c>
      <c r="AM42" s="41">
        <f t="shared" si="25"/>
        <v>48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</row>
    <row r="43" spans="1:128" ht="15.75" customHeight="1" x14ac:dyDescent="0.35">
      <c r="A43" s="721">
        <v>4495</v>
      </c>
      <c r="B43" s="370" t="s">
        <v>76</v>
      </c>
      <c r="C43" s="374" t="s">
        <v>77</v>
      </c>
      <c r="D43" s="358">
        <v>495</v>
      </c>
      <c r="E43" s="360">
        <f>+E42</f>
        <v>17</v>
      </c>
      <c r="F43" s="792"/>
      <c r="G43" s="67">
        <v>4</v>
      </c>
      <c r="H43" s="792"/>
      <c r="I43" s="67" t="s">
        <v>125</v>
      </c>
      <c r="J43" s="681"/>
      <c r="K43" s="677"/>
      <c r="L43" s="258" t="s">
        <v>30</v>
      </c>
      <c r="M43" s="51"/>
      <c r="N43" s="51" t="s">
        <v>31</v>
      </c>
      <c r="O43" s="259"/>
      <c r="P43" s="278" t="s">
        <v>32</v>
      </c>
      <c r="Q43" s="244"/>
      <c r="R43" s="244" t="s">
        <v>33</v>
      </c>
      <c r="S43" s="244"/>
      <c r="T43" s="279" t="s">
        <v>34</v>
      </c>
      <c r="U43" s="51"/>
      <c r="V43" s="493" t="s">
        <v>35</v>
      </c>
      <c r="W43" s="51"/>
      <c r="X43" s="259" t="s">
        <v>36</v>
      </c>
      <c r="Y43" s="258"/>
      <c r="Z43" s="51" t="s">
        <v>37</v>
      </c>
      <c r="AA43" s="51"/>
      <c r="AB43" s="259"/>
      <c r="AC43" s="331"/>
      <c r="AD43" s="304"/>
      <c r="AE43" s="245"/>
      <c r="AF43" s="249"/>
      <c r="AG43" s="481"/>
      <c r="AH43" s="481"/>
      <c r="AI43" s="482"/>
      <c r="AJ43" s="483"/>
      <c r="AK43" s="160">
        <f t="shared" si="28"/>
        <v>24</v>
      </c>
      <c r="AL43" s="44">
        <v>24</v>
      </c>
      <c r="AM43" s="45">
        <f t="shared" si="25"/>
        <v>48</v>
      </c>
      <c r="AN43" s="1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</row>
    <row r="44" spans="1:128" ht="15.75" customHeight="1" x14ac:dyDescent="0.35">
      <c r="A44" s="721">
        <v>4495</v>
      </c>
      <c r="B44" s="370" t="s">
        <v>86</v>
      </c>
      <c r="C44" s="374" t="s">
        <v>87</v>
      </c>
      <c r="D44" s="358">
        <v>495</v>
      </c>
      <c r="E44" s="360">
        <f>+E43</f>
        <v>17</v>
      </c>
      <c r="F44" s="792"/>
      <c r="G44" s="67">
        <v>4</v>
      </c>
      <c r="H44" s="792"/>
      <c r="I44" s="67" t="s">
        <v>132</v>
      </c>
      <c r="J44" s="681"/>
      <c r="K44" s="677"/>
      <c r="L44" s="258" t="s">
        <v>30</v>
      </c>
      <c r="M44" s="51"/>
      <c r="N44" s="51" t="s">
        <v>31</v>
      </c>
      <c r="O44" s="259"/>
      <c r="P44" s="278" t="s">
        <v>32</v>
      </c>
      <c r="Q44" s="244"/>
      <c r="R44" s="244" t="s">
        <v>33</v>
      </c>
      <c r="S44" s="244"/>
      <c r="T44" s="279" t="s">
        <v>34</v>
      </c>
      <c r="U44" s="51"/>
      <c r="V44" s="493" t="s">
        <v>35</v>
      </c>
      <c r="W44" s="51"/>
      <c r="X44" s="259" t="s">
        <v>36</v>
      </c>
      <c r="Y44" s="258"/>
      <c r="Z44" s="51" t="s">
        <v>37</v>
      </c>
      <c r="AA44" s="51"/>
      <c r="AB44" s="259"/>
      <c r="AC44" s="331"/>
      <c r="AD44" s="304"/>
      <c r="AE44" s="245"/>
      <c r="AF44" s="249"/>
      <c r="AG44" s="481"/>
      <c r="AH44" s="481"/>
      <c r="AI44" s="482"/>
      <c r="AJ44" s="483"/>
      <c r="AK44" s="160">
        <f>(COUNTA(L44:AB44)*2)</f>
        <v>16</v>
      </c>
      <c r="AL44" s="44">
        <v>22</v>
      </c>
      <c r="AM44" s="45">
        <f t="shared" si="25"/>
        <v>38</v>
      </c>
      <c r="AN44" s="1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</row>
    <row r="45" spans="1:128" ht="15.75" customHeight="1" x14ac:dyDescent="0.35">
      <c r="A45" s="721">
        <v>4495</v>
      </c>
      <c r="B45" s="370" t="s">
        <v>78</v>
      </c>
      <c r="C45" s="374" t="s">
        <v>79</v>
      </c>
      <c r="D45" s="358">
        <v>495</v>
      </c>
      <c r="E45" s="360">
        <f>+E44</f>
        <v>17</v>
      </c>
      <c r="F45" s="792"/>
      <c r="G45" s="67">
        <v>4</v>
      </c>
      <c r="H45" s="792"/>
      <c r="I45" s="67" t="s">
        <v>124</v>
      </c>
      <c r="J45" s="681"/>
      <c r="K45" s="677"/>
      <c r="L45" s="258"/>
      <c r="M45" s="51" t="s">
        <v>30</v>
      </c>
      <c r="N45" s="51"/>
      <c r="O45" s="259" t="s">
        <v>31</v>
      </c>
      <c r="P45" s="278"/>
      <c r="Q45" s="244" t="s">
        <v>32</v>
      </c>
      <c r="R45" s="244"/>
      <c r="S45" s="244" t="s">
        <v>33</v>
      </c>
      <c r="T45" s="279"/>
      <c r="U45" s="51" t="s">
        <v>34</v>
      </c>
      <c r="V45" s="493"/>
      <c r="W45" s="51" t="s">
        <v>35</v>
      </c>
      <c r="X45" s="259"/>
      <c r="Y45" s="258" t="s">
        <v>36</v>
      </c>
      <c r="Z45" s="51"/>
      <c r="AA45" s="51" t="s">
        <v>37</v>
      </c>
      <c r="AB45" s="259"/>
      <c r="AC45" s="331"/>
      <c r="AD45" s="275"/>
      <c r="AE45" s="245"/>
      <c r="AF45" s="249"/>
      <c r="AG45" s="481"/>
      <c r="AH45" s="481"/>
      <c r="AI45" s="482"/>
      <c r="AJ45" s="483"/>
      <c r="AK45" s="160">
        <f t="shared" ref="AK45:AK52" si="29">(COUNTA(L45:AB45)*3)</f>
        <v>24</v>
      </c>
      <c r="AL45" s="44">
        <v>24</v>
      </c>
      <c r="AM45" s="45">
        <f t="shared" si="25"/>
        <v>48</v>
      </c>
      <c r="AN45" s="1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</row>
    <row r="46" spans="1:128" ht="30" customHeight="1" x14ac:dyDescent="0.35">
      <c r="A46" s="721">
        <v>4495</v>
      </c>
      <c r="B46" s="370" t="s">
        <v>82</v>
      </c>
      <c r="C46" s="374" t="s">
        <v>83</v>
      </c>
      <c r="D46" s="370">
        <v>495</v>
      </c>
      <c r="E46" s="358">
        <f>+E45</f>
        <v>17</v>
      </c>
      <c r="F46" s="792"/>
      <c r="G46" s="45">
        <v>4</v>
      </c>
      <c r="H46" s="792"/>
      <c r="I46" s="67" t="s">
        <v>125</v>
      </c>
      <c r="J46" s="681"/>
      <c r="K46" s="677"/>
      <c r="L46" s="258"/>
      <c r="M46" s="51" t="s">
        <v>30</v>
      </c>
      <c r="N46" s="51"/>
      <c r="O46" s="259" t="s">
        <v>31</v>
      </c>
      <c r="P46" s="278"/>
      <c r="Q46" s="244" t="s">
        <v>32</v>
      </c>
      <c r="R46" s="244"/>
      <c r="S46" s="244" t="s">
        <v>33</v>
      </c>
      <c r="T46" s="279"/>
      <c r="U46" s="51" t="s">
        <v>34</v>
      </c>
      <c r="V46" s="493"/>
      <c r="W46" s="51" t="s">
        <v>35</v>
      </c>
      <c r="X46" s="259"/>
      <c r="Y46" s="258" t="s">
        <v>36</v>
      </c>
      <c r="Z46" s="51"/>
      <c r="AA46" s="51" t="s">
        <v>37</v>
      </c>
      <c r="AB46" s="259"/>
      <c r="AC46" s="331"/>
      <c r="AD46" s="275"/>
      <c r="AE46" s="245"/>
      <c r="AF46" s="249"/>
      <c r="AG46" s="481"/>
      <c r="AH46" s="481"/>
      <c r="AI46" s="482"/>
      <c r="AJ46" s="483"/>
      <c r="AK46" s="160">
        <f t="shared" si="29"/>
        <v>24</v>
      </c>
      <c r="AL46" s="44">
        <v>24</v>
      </c>
      <c r="AM46" s="45">
        <f t="shared" si="25"/>
        <v>48</v>
      </c>
      <c r="AN46" s="1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</row>
    <row r="47" spans="1:128" ht="33.75" customHeight="1" thickBot="1" x14ac:dyDescent="0.4">
      <c r="A47" s="730">
        <v>4495</v>
      </c>
      <c r="B47" s="370" t="s">
        <v>80</v>
      </c>
      <c r="C47" s="374" t="s">
        <v>81</v>
      </c>
      <c r="D47" s="370">
        <v>495</v>
      </c>
      <c r="E47" s="370">
        <f>+E46</f>
        <v>17</v>
      </c>
      <c r="F47" s="793"/>
      <c r="G47" s="68">
        <v>4</v>
      </c>
      <c r="H47" s="793"/>
      <c r="I47" s="70" t="s">
        <v>126</v>
      </c>
      <c r="J47" s="682"/>
      <c r="K47" s="678"/>
      <c r="L47" s="260"/>
      <c r="M47" s="71" t="s">
        <v>30</v>
      </c>
      <c r="N47" s="71"/>
      <c r="O47" s="268" t="s">
        <v>31</v>
      </c>
      <c r="P47" s="280"/>
      <c r="Q47" s="250" t="s">
        <v>32</v>
      </c>
      <c r="R47" s="250"/>
      <c r="S47" s="250" t="s">
        <v>33</v>
      </c>
      <c r="T47" s="282"/>
      <c r="U47" s="71" t="s">
        <v>34</v>
      </c>
      <c r="V47" s="644"/>
      <c r="W47" s="71" t="s">
        <v>35</v>
      </c>
      <c r="X47" s="268"/>
      <c r="Y47" s="260" t="s">
        <v>36</v>
      </c>
      <c r="Z47" s="71"/>
      <c r="AA47" s="71" t="s">
        <v>37</v>
      </c>
      <c r="AB47" s="268"/>
      <c r="AC47" s="630"/>
      <c r="AD47" s="670"/>
      <c r="AE47" s="251"/>
      <c r="AF47" s="252"/>
      <c r="AG47" s="485"/>
      <c r="AH47" s="485"/>
      <c r="AI47" s="486"/>
      <c r="AJ47" s="487"/>
      <c r="AK47" s="163">
        <f t="shared" si="29"/>
        <v>24</v>
      </c>
      <c r="AL47" s="63">
        <v>24</v>
      </c>
      <c r="AM47" s="55">
        <f t="shared" si="25"/>
        <v>48</v>
      </c>
      <c r="AN47" s="1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</row>
    <row r="48" spans="1:128" ht="28.5" customHeight="1" x14ac:dyDescent="0.35">
      <c r="A48" s="729">
        <v>5495</v>
      </c>
      <c r="B48" s="736" t="s">
        <v>90</v>
      </c>
      <c r="C48" s="368" t="s">
        <v>91</v>
      </c>
      <c r="D48" s="353">
        <v>495</v>
      </c>
      <c r="E48" s="355">
        <v>22</v>
      </c>
      <c r="F48" s="791"/>
      <c r="G48" s="65">
        <v>5</v>
      </c>
      <c r="H48" s="791"/>
      <c r="I48" s="65" t="s">
        <v>124</v>
      </c>
      <c r="J48" s="680"/>
      <c r="K48" s="676"/>
      <c r="L48" s="264" t="s">
        <v>30</v>
      </c>
      <c r="M48" s="42"/>
      <c r="N48" s="42" t="s">
        <v>31</v>
      </c>
      <c r="O48" s="265"/>
      <c r="P48" s="276" t="s">
        <v>32</v>
      </c>
      <c r="Q48" s="246"/>
      <c r="R48" s="246" t="s">
        <v>33</v>
      </c>
      <c r="S48" s="246"/>
      <c r="T48" s="277" t="s">
        <v>34</v>
      </c>
      <c r="U48" s="42"/>
      <c r="V48" s="489" t="s">
        <v>35</v>
      </c>
      <c r="W48" s="42"/>
      <c r="X48" s="265" t="s">
        <v>36</v>
      </c>
      <c r="Y48" s="264"/>
      <c r="Z48" s="42" t="s">
        <v>37</v>
      </c>
      <c r="AA48" s="42"/>
      <c r="AB48" s="265"/>
      <c r="AC48" s="596"/>
      <c r="AD48" s="302"/>
      <c r="AE48" s="247"/>
      <c r="AF48" s="248"/>
      <c r="AG48" s="477"/>
      <c r="AH48" s="477"/>
      <c r="AI48" s="478"/>
      <c r="AJ48" s="479"/>
      <c r="AK48" s="157">
        <f t="shared" si="29"/>
        <v>24</v>
      </c>
      <c r="AL48" s="57">
        <v>24</v>
      </c>
      <c r="AM48" s="41">
        <f t="shared" si="25"/>
        <v>48</v>
      </c>
      <c r="AN48" s="1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</row>
    <row r="49" spans="1:128" ht="15.75" customHeight="1" x14ac:dyDescent="0.35">
      <c r="A49" s="721">
        <v>5495</v>
      </c>
      <c r="B49" s="370" t="s">
        <v>88</v>
      </c>
      <c r="C49" s="378" t="s">
        <v>89</v>
      </c>
      <c r="D49" s="358">
        <v>495</v>
      </c>
      <c r="E49" s="360">
        <f>+E48</f>
        <v>22</v>
      </c>
      <c r="F49" s="792"/>
      <c r="G49" s="67">
        <v>5</v>
      </c>
      <c r="H49" s="792"/>
      <c r="I49" s="67" t="s">
        <v>125</v>
      </c>
      <c r="J49" s="681"/>
      <c r="K49" s="677"/>
      <c r="L49" s="258" t="s">
        <v>30</v>
      </c>
      <c r="M49" s="51"/>
      <c r="N49" s="51" t="s">
        <v>31</v>
      </c>
      <c r="O49" s="259"/>
      <c r="P49" s="278" t="s">
        <v>32</v>
      </c>
      <c r="Q49" s="244"/>
      <c r="R49" s="244" t="s">
        <v>33</v>
      </c>
      <c r="S49" s="244"/>
      <c r="T49" s="279" t="s">
        <v>34</v>
      </c>
      <c r="U49" s="51"/>
      <c r="V49" s="493" t="s">
        <v>35</v>
      </c>
      <c r="W49" s="51"/>
      <c r="X49" s="259" t="s">
        <v>36</v>
      </c>
      <c r="Y49" s="258"/>
      <c r="Z49" s="51" t="s">
        <v>37</v>
      </c>
      <c r="AA49" s="51"/>
      <c r="AB49" s="259"/>
      <c r="AC49" s="331"/>
      <c r="AD49" s="304"/>
      <c r="AE49" s="245"/>
      <c r="AF49" s="249"/>
      <c r="AG49" s="481"/>
      <c r="AH49" s="481"/>
      <c r="AI49" s="482"/>
      <c r="AJ49" s="483"/>
      <c r="AK49" s="160">
        <f t="shared" si="29"/>
        <v>24</v>
      </c>
      <c r="AL49" s="44">
        <v>24</v>
      </c>
      <c r="AM49" s="45">
        <f t="shared" si="25"/>
        <v>48</v>
      </c>
      <c r="AN49" s="1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</row>
    <row r="50" spans="1:128" ht="31.5" customHeight="1" x14ac:dyDescent="0.35">
      <c r="A50" s="721">
        <v>5495</v>
      </c>
      <c r="B50" s="370" t="s">
        <v>92</v>
      </c>
      <c r="C50" s="378" t="s">
        <v>93</v>
      </c>
      <c r="D50" s="358">
        <v>495</v>
      </c>
      <c r="E50" s="360">
        <f>+E49</f>
        <v>22</v>
      </c>
      <c r="F50" s="792"/>
      <c r="G50" s="67">
        <v>5</v>
      </c>
      <c r="H50" s="792"/>
      <c r="I50" s="67" t="s">
        <v>126</v>
      </c>
      <c r="J50" s="681"/>
      <c r="K50" s="677"/>
      <c r="L50" s="258" t="s">
        <v>30</v>
      </c>
      <c r="M50" s="51"/>
      <c r="N50" s="51" t="s">
        <v>31</v>
      </c>
      <c r="O50" s="259"/>
      <c r="P50" s="278" t="s">
        <v>32</v>
      </c>
      <c r="Q50" s="244"/>
      <c r="R50" s="244" t="s">
        <v>33</v>
      </c>
      <c r="S50" s="244"/>
      <c r="T50" s="279" t="s">
        <v>34</v>
      </c>
      <c r="U50" s="51"/>
      <c r="V50" s="493" t="s">
        <v>35</v>
      </c>
      <c r="W50" s="51"/>
      <c r="X50" s="259" t="s">
        <v>36</v>
      </c>
      <c r="Y50" s="258"/>
      <c r="Z50" s="51" t="s">
        <v>37</v>
      </c>
      <c r="AA50" s="51"/>
      <c r="AB50" s="259"/>
      <c r="AC50" s="331"/>
      <c r="AD50" s="304"/>
      <c r="AE50" s="245"/>
      <c r="AF50" s="249"/>
      <c r="AG50" s="481"/>
      <c r="AH50" s="481"/>
      <c r="AI50" s="482"/>
      <c r="AJ50" s="483"/>
      <c r="AK50" s="160">
        <f t="shared" si="29"/>
        <v>24</v>
      </c>
      <c r="AL50" s="44">
        <v>24</v>
      </c>
      <c r="AM50" s="45">
        <f t="shared" si="25"/>
        <v>48</v>
      </c>
      <c r="AN50" s="1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</row>
    <row r="51" spans="1:128" ht="15.75" customHeight="1" x14ac:dyDescent="0.35">
      <c r="A51" s="721">
        <v>5495</v>
      </c>
      <c r="B51" s="370" t="s">
        <v>94</v>
      </c>
      <c r="C51" s="378" t="s">
        <v>95</v>
      </c>
      <c r="D51" s="358">
        <v>495</v>
      </c>
      <c r="E51" s="360">
        <f>+E50</f>
        <v>22</v>
      </c>
      <c r="F51" s="792"/>
      <c r="G51" s="67">
        <v>5</v>
      </c>
      <c r="H51" s="792"/>
      <c r="I51" s="67" t="s">
        <v>124</v>
      </c>
      <c r="J51" s="681"/>
      <c r="K51" s="677"/>
      <c r="L51" s="258"/>
      <c r="M51" s="51" t="s">
        <v>30</v>
      </c>
      <c r="N51" s="51"/>
      <c r="O51" s="259" t="s">
        <v>31</v>
      </c>
      <c r="P51" s="278"/>
      <c r="Q51" s="244" t="s">
        <v>32</v>
      </c>
      <c r="R51" s="244"/>
      <c r="S51" s="244" t="s">
        <v>33</v>
      </c>
      <c r="T51" s="279"/>
      <c r="U51" s="51" t="s">
        <v>34</v>
      </c>
      <c r="V51" s="493"/>
      <c r="W51" s="51" t="s">
        <v>35</v>
      </c>
      <c r="X51" s="259"/>
      <c r="Y51" s="258" t="s">
        <v>36</v>
      </c>
      <c r="Z51" s="51"/>
      <c r="AA51" s="51" t="s">
        <v>37</v>
      </c>
      <c r="AB51" s="259"/>
      <c r="AC51" s="331"/>
      <c r="AD51" s="275"/>
      <c r="AE51" s="245"/>
      <c r="AF51" s="249"/>
      <c r="AG51" s="481"/>
      <c r="AH51" s="481"/>
      <c r="AI51" s="482"/>
      <c r="AJ51" s="483"/>
      <c r="AK51" s="160">
        <f t="shared" si="29"/>
        <v>24</v>
      </c>
      <c r="AL51" s="44">
        <v>24</v>
      </c>
      <c r="AM51" s="45">
        <f t="shared" si="25"/>
        <v>48</v>
      </c>
      <c r="AN51" s="1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</row>
    <row r="52" spans="1:128" ht="31.5" customHeight="1" x14ac:dyDescent="0.35">
      <c r="A52" s="721">
        <v>5495</v>
      </c>
      <c r="B52" s="370" t="s">
        <v>96</v>
      </c>
      <c r="C52" s="378" t="s">
        <v>97</v>
      </c>
      <c r="D52" s="370">
        <v>495</v>
      </c>
      <c r="E52" s="358">
        <f>+E51</f>
        <v>22</v>
      </c>
      <c r="F52" s="792"/>
      <c r="G52" s="45">
        <v>5</v>
      </c>
      <c r="H52" s="792"/>
      <c r="I52" s="67" t="s">
        <v>125</v>
      </c>
      <c r="J52" s="681"/>
      <c r="K52" s="677"/>
      <c r="L52" s="258"/>
      <c r="M52" s="51" t="s">
        <v>30</v>
      </c>
      <c r="N52" s="51"/>
      <c r="O52" s="259" t="s">
        <v>31</v>
      </c>
      <c r="P52" s="278"/>
      <c r="Q52" s="244" t="s">
        <v>32</v>
      </c>
      <c r="R52" s="244"/>
      <c r="S52" s="244" t="s">
        <v>33</v>
      </c>
      <c r="T52" s="279"/>
      <c r="U52" s="51" t="s">
        <v>34</v>
      </c>
      <c r="V52" s="493"/>
      <c r="W52" s="51" t="s">
        <v>35</v>
      </c>
      <c r="X52" s="259"/>
      <c r="Y52" s="258" t="s">
        <v>36</v>
      </c>
      <c r="Z52" s="51"/>
      <c r="AA52" s="51" t="s">
        <v>37</v>
      </c>
      <c r="AB52" s="259"/>
      <c r="AC52" s="331"/>
      <c r="AD52" s="275"/>
      <c r="AE52" s="245"/>
      <c r="AF52" s="249"/>
      <c r="AG52" s="481"/>
      <c r="AH52" s="481"/>
      <c r="AI52" s="482"/>
      <c r="AJ52" s="483"/>
      <c r="AK52" s="160">
        <f t="shared" si="29"/>
        <v>24</v>
      </c>
      <c r="AL52" s="44">
        <v>24</v>
      </c>
      <c r="AM52" s="45">
        <f t="shared" si="25"/>
        <v>48</v>
      </c>
      <c r="AN52" s="1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</row>
    <row r="53" spans="1:128" ht="28.5" customHeight="1" thickBot="1" x14ac:dyDescent="0.4">
      <c r="A53" s="731">
        <v>5495</v>
      </c>
      <c r="B53" s="334" t="s">
        <v>98</v>
      </c>
      <c r="C53" s="379" t="s">
        <v>99</v>
      </c>
      <c r="D53" s="334">
        <v>495</v>
      </c>
      <c r="E53" s="334">
        <f>+E52</f>
        <v>22</v>
      </c>
      <c r="F53" s="793"/>
      <c r="G53" s="55">
        <v>5</v>
      </c>
      <c r="H53" s="793"/>
      <c r="I53" s="74" t="s">
        <v>132</v>
      </c>
      <c r="J53" s="682"/>
      <c r="K53" s="678"/>
      <c r="L53" s="266"/>
      <c r="M53" s="56" t="s">
        <v>30</v>
      </c>
      <c r="N53" s="56"/>
      <c r="O53" s="267" t="s">
        <v>31</v>
      </c>
      <c r="P53" s="280"/>
      <c r="Q53" s="250" t="s">
        <v>32</v>
      </c>
      <c r="R53" s="250"/>
      <c r="S53" s="250" t="s">
        <v>33</v>
      </c>
      <c r="T53" s="282"/>
      <c r="U53" s="56" t="s">
        <v>34</v>
      </c>
      <c r="V53" s="499"/>
      <c r="W53" s="56" t="s">
        <v>35</v>
      </c>
      <c r="X53" s="267"/>
      <c r="Y53" s="266" t="s">
        <v>36</v>
      </c>
      <c r="Z53" s="56"/>
      <c r="AA53" s="56" t="s">
        <v>37</v>
      </c>
      <c r="AB53" s="267"/>
      <c r="AC53" s="630"/>
      <c r="AD53" s="670"/>
      <c r="AE53" s="251"/>
      <c r="AF53" s="252"/>
      <c r="AG53" s="503"/>
      <c r="AH53" s="503"/>
      <c r="AI53" s="504"/>
      <c r="AJ53" s="505"/>
      <c r="AK53" s="163">
        <f>(COUNTA(L53:AB53)*2)</f>
        <v>16</v>
      </c>
      <c r="AL53" s="63">
        <v>22</v>
      </c>
      <c r="AM53" s="55">
        <f t="shared" si="25"/>
        <v>38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</row>
    <row r="54" spans="1:128" ht="15.75" customHeight="1" x14ac:dyDescent="0.35">
      <c r="A54" s="729">
        <v>6495</v>
      </c>
      <c r="B54" s="736" t="s">
        <v>163</v>
      </c>
      <c r="C54" s="368" t="s">
        <v>164</v>
      </c>
      <c r="D54" s="353">
        <v>495</v>
      </c>
      <c r="E54" s="355">
        <v>19</v>
      </c>
      <c r="F54" s="791"/>
      <c r="G54" s="65">
        <v>6</v>
      </c>
      <c r="H54" s="791"/>
      <c r="I54" s="65" t="s">
        <v>124</v>
      </c>
      <c r="J54" s="680"/>
      <c r="K54" s="676"/>
      <c r="L54" s="264" t="s">
        <v>30</v>
      </c>
      <c r="M54" s="42"/>
      <c r="N54" s="42" t="s">
        <v>31</v>
      </c>
      <c r="O54" s="265"/>
      <c r="P54" s="276" t="s">
        <v>32</v>
      </c>
      <c r="Q54" s="246"/>
      <c r="R54" s="246" t="s">
        <v>33</v>
      </c>
      <c r="S54" s="246"/>
      <c r="T54" s="277" t="s">
        <v>34</v>
      </c>
      <c r="U54" s="42"/>
      <c r="V54" s="489" t="s">
        <v>35</v>
      </c>
      <c r="W54" s="42"/>
      <c r="X54" s="265" t="s">
        <v>36</v>
      </c>
      <c r="Y54" s="264"/>
      <c r="Z54" s="42" t="s">
        <v>37</v>
      </c>
      <c r="AA54" s="42"/>
      <c r="AB54" s="265"/>
      <c r="AC54" s="596"/>
      <c r="AD54" s="302"/>
      <c r="AE54" s="247"/>
      <c r="AF54" s="248"/>
      <c r="AG54" s="477"/>
      <c r="AH54" s="477"/>
      <c r="AI54" s="478"/>
      <c r="AJ54" s="479"/>
      <c r="AK54" s="157">
        <f t="shared" ref="AK54:AK58" si="30">(COUNTA(L54:AB54)*3)</f>
        <v>24</v>
      </c>
      <c r="AL54" s="57">
        <v>24</v>
      </c>
      <c r="AM54" s="41">
        <f t="shared" ref="AM54:AM59" si="31">SUM(AK54:AL54)</f>
        <v>48</v>
      </c>
      <c r="AN54" s="1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s="225" customFormat="1" ht="33" customHeight="1" x14ac:dyDescent="0.35">
      <c r="A55" s="721">
        <v>6495</v>
      </c>
      <c r="B55" s="370" t="s">
        <v>158</v>
      </c>
      <c r="C55" s="378" t="s">
        <v>159</v>
      </c>
      <c r="D55" s="358">
        <v>495</v>
      </c>
      <c r="E55" s="360">
        <f>+E54</f>
        <v>19</v>
      </c>
      <c r="F55" s="792"/>
      <c r="G55" s="67">
        <v>6</v>
      </c>
      <c r="H55" s="792"/>
      <c r="I55" s="67" t="s">
        <v>125</v>
      </c>
      <c r="J55" s="681"/>
      <c r="K55" s="677"/>
      <c r="L55" s="258" t="s">
        <v>30</v>
      </c>
      <c r="M55" s="51"/>
      <c r="N55" s="51" t="s">
        <v>31</v>
      </c>
      <c r="O55" s="259"/>
      <c r="P55" s="278" t="s">
        <v>32</v>
      </c>
      <c r="Q55" s="244"/>
      <c r="R55" s="244" t="s">
        <v>33</v>
      </c>
      <c r="S55" s="244"/>
      <c r="T55" s="279" t="s">
        <v>34</v>
      </c>
      <c r="U55" s="51"/>
      <c r="V55" s="493" t="s">
        <v>35</v>
      </c>
      <c r="W55" s="51"/>
      <c r="X55" s="259" t="s">
        <v>36</v>
      </c>
      <c r="Y55" s="258"/>
      <c r="Z55" s="51" t="s">
        <v>37</v>
      </c>
      <c r="AA55" s="51"/>
      <c r="AB55" s="259"/>
      <c r="AC55" s="331"/>
      <c r="AD55" s="304"/>
      <c r="AE55" s="245"/>
      <c r="AF55" s="249"/>
      <c r="AG55" s="481"/>
      <c r="AH55" s="481"/>
      <c r="AI55" s="482"/>
      <c r="AJ55" s="483"/>
      <c r="AK55" s="160">
        <f t="shared" si="30"/>
        <v>24</v>
      </c>
      <c r="AL55" s="44">
        <v>24</v>
      </c>
      <c r="AM55" s="45">
        <f t="shared" si="31"/>
        <v>48</v>
      </c>
      <c r="AN55" s="1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</row>
    <row r="56" spans="1:128" s="225" customFormat="1" ht="15.75" customHeight="1" x14ac:dyDescent="0.35">
      <c r="A56" s="721">
        <v>6495</v>
      </c>
      <c r="B56" s="370" t="s">
        <v>165</v>
      </c>
      <c r="C56" s="378" t="s">
        <v>166</v>
      </c>
      <c r="D56" s="358">
        <v>495</v>
      </c>
      <c r="E56" s="360">
        <f>+E55</f>
        <v>19</v>
      </c>
      <c r="F56" s="792"/>
      <c r="G56" s="67">
        <v>6</v>
      </c>
      <c r="H56" s="792"/>
      <c r="I56" s="67" t="s">
        <v>126</v>
      </c>
      <c r="J56" s="681"/>
      <c r="K56" s="677"/>
      <c r="L56" s="258" t="s">
        <v>30</v>
      </c>
      <c r="M56" s="51"/>
      <c r="N56" s="51" t="s">
        <v>31</v>
      </c>
      <c r="O56" s="259"/>
      <c r="P56" s="278" t="s">
        <v>32</v>
      </c>
      <c r="Q56" s="244"/>
      <c r="R56" s="244" t="s">
        <v>33</v>
      </c>
      <c r="S56" s="244"/>
      <c r="T56" s="279" t="s">
        <v>34</v>
      </c>
      <c r="U56" s="51"/>
      <c r="V56" s="493" t="s">
        <v>35</v>
      </c>
      <c r="W56" s="51"/>
      <c r="X56" s="259" t="s">
        <v>36</v>
      </c>
      <c r="Y56" s="258"/>
      <c r="Z56" s="51" t="s">
        <v>37</v>
      </c>
      <c r="AA56" s="51"/>
      <c r="AB56" s="259"/>
      <c r="AC56" s="331"/>
      <c r="AD56" s="304"/>
      <c r="AE56" s="245"/>
      <c r="AF56" s="249"/>
      <c r="AG56" s="481"/>
      <c r="AH56" s="481"/>
      <c r="AI56" s="482"/>
      <c r="AJ56" s="483"/>
      <c r="AK56" s="160">
        <f t="shared" si="30"/>
        <v>24</v>
      </c>
      <c r="AL56" s="44">
        <v>24</v>
      </c>
      <c r="AM56" s="45">
        <f t="shared" si="31"/>
        <v>48</v>
      </c>
      <c r="AN56" s="1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</row>
    <row r="57" spans="1:128" s="225" customFormat="1" ht="30" customHeight="1" x14ac:dyDescent="0.35">
      <c r="A57" s="721">
        <v>6495</v>
      </c>
      <c r="B57" s="370" t="s">
        <v>167</v>
      </c>
      <c r="C57" s="378" t="s">
        <v>168</v>
      </c>
      <c r="D57" s="358">
        <v>495</v>
      </c>
      <c r="E57" s="360">
        <f>+E56</f>
        <v>19</v>
      </c>
      <c r="F57" s="792"/>
      <c r="G57" s="67">
        <v>6</v>
      </c>
      <c r="H57" s="792"/>
      <c r="I57" s="67" t="s">
        <v>124</v>
      </c>
      <c r="J57" s="681"/>
      <c r="K57" s="677"/>
      <c r="L57" s="258"/>
      <c r="M57" s="51" t="s">
        <v>30</v>
      </c>
      <c r="N57" s="51"/>
      <c r="O57" s="259" t="s">
        <v>31</v>
      </c>
      <c r="P57" s="278"/>
      <c r="Q57" s="244" t="s">
        <v>32</v>
      </c>
      <c r="R57" s="244"/>
      <c r="S57" s="244" t="s">
        <v>33</v>
      </c>
      <c r="T57" s="279"/>
      <c r="U57" s="51" t="s">
        <v>34</v>
      </c>
      <c r="V57" s="493"/>
      <c r="W57" s="51" t="s">
        <v>35</v>
      </c>
      <c r="X57" s="259"/>
      <c r="Y57" s="258" t="s">
        <v>36</v>
      </c>
      <c r="Z57" s="51"/>
      <c r="AA57" s="51" t="s">
        <v>37</v>
      </c>
      <c r="AB57" s="259"/>
      <c r="AC57" s="331"/>
      <c r="AD57" s="275"/>
      <c r="AE57" s="245"/>
      <c r="AF57" s="249"/>
      <c r="AG57" s="481"/>
      <c r="AH57" s="481"/>
      <c r="AI57" s="482"/>
      <c r="AJ57" s="483"/>
      <c r="AK57" s="160">
        <f t="shared" si="30"/>
        <v>24</v>
      </c>
      <c r="AL57" s="44">
        <v>24</v>
      </c>
      <c r="AM57" s="45">
        <f t="shared" si="31"/>
        <v>48</v>
      </c>
      <c r="AN57" s="1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</row>
    <row r="58" spans="1:128" s="225" customFormat="1" ht="15.75" customHeight="1" x14ac:dyDescent="0.35">
      <c r="A58" s="721">
        <v>6495</v>
      </c>
      <c r="B58" s="370" t="s">
        <v>162</v>
      </c>
      <c r="C58" s="378" t="s">
        <v>161</v>
      </c>
      <c r="D58" s="370">
        <v>495</v>
      </c>
      <c r="E58" s="358">
        <f>+E57</f>
        <v>19</v>
      </c>
      <c r="F58" s="792"/>
      <c r="G58" s="45">
        <v>6</v>
      </c>
      <c r="H58" s="792"/>
      <c r="I58" s="67" t="s">
        <v>125</v>
      </c>
      <c r="J58" s="681"/>
      <c r="K58" s="677"/>
      <c r="L58" s="258"/>
      <c r="M58" s="51" t="s">
        <v>30</v>
      </c>
      <c r="N58" s="51"/>
      <c r="O58" s="259" t="s">
        <v>31</v>
      </c>
      <c r="P58" s="278"/>
      <c r="Q58" s="244" t="s">
        <v>32</v>
      </c>
      <c r="R58" s="244"/>
      <c r="S58" s="244" t="s">
        <v>33</v>
      </c>
      <c r="T58" s="279"/>
      <c r="U58" s="51" t="s">
        <v>34</v>
      </c>
      <c r="V58" s="493"/>
      <c r="W58" s="51" t="s">
        <v>35</v>
      </c>
      <c r="X58" s="259"/>
      <c r="Y58" s="258" t="s">
        <v>36</v>
      </c>
      <c r="Z58" s="51"/>
      <c r="AA58" s="51" t="s">
        <v>37</v>
      </c>
      <c r="AB58" s="259"/>
      <c r="AC58" s="331"/>
      <c r="AD58" s="275"/>
      <c r="AE58" s="245"/>
      <c r="AF58" s="249"/>
      <c r="AG58" s="481"/>
      <c r="AH58" s="481"/>
      <c r="AI58" s="482"/>
      <c r="AJ58" s="483"/>
      <c r="AK58" s="160">
        <f t="shared" si="30"/>
        <v>24</v>
      </c>
      <c r="AL58" s="44">
        <v>24</v>
      </c>
      <c r="AM58" s="45">
        <f t="shared" si="31"/>
        <v>48</v>
      </c>
      <c r="AN58" s="1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</row>
    <row r="59" spans="1:128" s="225" customFormat="1" ht="50.25" customHeight="1" thickBot="1" x14ac:dyDescent="0.4">
      <c r="A59" s="731">
        <v>6495</v>
      </c>
      <c r="B59" s="334" t="s">
        <v>172</v>
      </c>
      <c r="C59" s="379" t="s">
        <v>171</v>
      </c>
      <c r="D59" s="334">
        <v>495</v>
      </c>
      <c r="E59" s="334">
        <f>+E58</f>
        <v>19</v>
      </c>
      <c r="F59" s="793"/>
      <c r="G59" s="55">
        <v>6</v>
      </c>
      <c r="H59" s="793"/>
      <c r="I59" s="74" t="s">
        <v>126</v>
      </c>
      <c r="J59" s="682"/>
      <c r="K59" s="678"/>
      <c r="L59" s="269"/>
      <c r="M59" s="270" t="s">
        <v>30</v>
      </c>
      <c r="N59" s="270"/>
      <c r="O59" s="271" t="s">
        <v>31</v>
      </c>
      <c r="P59" s="280"/>
      <c r="Q59" s="250" t="s">
        <v>32</v>
      </c>
      <c r="R59" s="250"/>
      <c r="S59" s="250" t="s">
        <v>33</v>
      </c>
      <c r="T59" s="282"/>
      <c r="U59" s="270" t="s">
        <v>34</v>
      </c>
      <c r="V59" s="672"/>
      <c r="W59" s="270" t="s">
        <v>35</v>
      </c>
      <c r="X59" s="271"/>
      <c r="Y59" s="269" t="s">
        <v>36</v>
      </c>
      <c r="Z59" s="270"/>
      <c r="AA59" s="270" t="s">
        <v>37</v>
      </c>
      <c r="AB59" s="271"/>
      <c r="AC59" s="630"/>
      <c r="AD59" s="670"/>
      <c r="AE59" s="251"/>
      <c r="AF59" s="252"/>
      <c r="AG59" s="503"/>
      <c r="AH59" s="503"/>
      <c r="AI59" s="504"/>
      <c r="AJ59" s="505"/>
      <c r="AK59" s="163">
        <v>24</v>
      </c>
      <c r="AL59" s="63">
        <v>24</v>
      </c>
      <c r="AM59" s="55">
        <f t="shared" si="31"/>
        <v>48</v>
      </c>
      <c r="AN59" s="1"/>
      <c r="AO59" s="1">
        <f>SUM(AM16:AM59)</f>
        <v>1908</v>
      </c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</row>
    <row r="60" spans="1:128" s="446" customFormat="1" ht="31" x14ac:dyDescent="0.35">
      <c r="A60" s="729">
        <v>7495</v>
      </c>
      <c r="B60" s="736" t="s">
        <v>178</v>
      </c>
      <c r="C60" s="368" t="s">
        <v>179</v>
      </c>
      <c r="D60" s="353">
        <v>495</v>
      </c>
      <c r="E60" s="355">
        <v>15</v>
      </c>
      <c r="F60" s="791"/>
      <c r="G60" s="65">
        <v>7</v>
      </c>
      <c r="H60" s="791"/>
      <c r="I60" s="65" t="s">
        <v>124</v>
      </c>
      <c r="J60" s="680"/>
      <c r="K60" s="676"/>
      <c r="L60" s="264" t="s">
        <v>30</v>
      </c>
      <c r="M60" s="42"/>
      <c r="N60" s="42" t="s">
        <v>31</v>
      </c>
      <c r="O60" s="265"/>
      <c r="P60" s="276" t="s">
        <v>32</v>
      </c>
      <c r="Q60" s="246"/>
      <c r="R60" s="246" t="s">
        <v>33</v>
      </c>
      <c r="S60" s="246"/>
      <c r="T60" s="277" t="s">
        <v>34</v>
      </c>
      <c r="U60" s="42"/>
      <c r="V60" s="489" t="s">
        <v>35</v>
      </c>
      <c r="W60" s="42"/>
      <c r="X60" s="265" t="s">
        <v>36</v>
      </c>
      <c r="Y60" s="264"/>
      <c r="Z60" s="42" t="s">
        <v>37</v>
      </c>
      <c r="AA60" s="42"/>
      <c r="AB60" s="265"/>
      <c r="AC60" s="596"/>
      <c r="AD60" s="302"/>
      <c r="AE60" s="247"/>
      <c r="AF60" s="248"/>
      <c r="AG60" s="477"/>
      <c r="AH60" s="477"/>
      <c r="AI60" s="478"/>
      <c r="AJ60" s="479"/>
      <c r="AK60" s="157">
        <f t="shared" ref="AK60:AK63" si="32">(COUNTA(L60:AB60)*3)</f>
        <v>24</v>
      </c>
      <c r="AL60" s="57">
        <v>24</v>
      </c>
      <c r="AM60" s="41">
        <f t="shared" ref="AM60:AM65" si="33">SUM(AK60:AL60)</f>
        <v>48</v>
      </c>
      <c r="AN60" s="1"/>
      <c r="AO60" s="1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</row>
    <row r="61" spans="1:128" s="446" customFormat="1" ht="31" x14ac:dyDescent="0.35">
      <c r="A61" s="721">
        <v>7495</v>
      </c>
      <c r="B61" s="370" t="s">
        <v>180</v>
      </c>
      <c r="C61" s="378" t="s">
        <v>181</v>
      </c>
      <c r="D61" s="358">
        <v>495</v>
      </c>
      <c r="E61" s="360">
        <f>+E60</f>
        <v>15</v>
      </c>
      <c r="F61" s="792"/>
      <c r="G61" s="67">
        <f>+G60</f>
        <v>7</v>
      </c>
      <c r="H61" s="792"/>
      <c r="I61" s="67" t="s">
        <v>125</v>
      </c>
      <c r="J61" s="681"/>
      <c r="K61" s="677"/>
      <c r="L61" s="258" t="s">
        <v>30</v>
      </c>
      <c r="M61" s="51"/>
      <c r="N61" s="51" t="s">
        <v>31</v>
      </c>
      <c r="O61" s="259"/>
      <c r="P61" s="278" t="s">
        <v>32</v>
      </c>
      <c r="Q61" s="244"/>
      <c r="R61" s="244" t="s">
        <v>33</v>
      </c>
      <c r="S61" s="244"/>
      <c r="T61" s="279" t="s">
        <v>34</v>
      </c>
      <c r="U61" s="51"/>
      <c r="V61" s="493" t="s">
        <v>35</v>
      </c>
      <c r="W61" s="51"/>
      <c r="X61" s="259" t="s">
        <v>36</v>
      </c>
      <c r="Y61" s="258"/>
      <c r="Z61" s="51" t="s">
        <v>37</v>
      </c>
      <c r="AA61" s="51"/>
      <c r="AB61" s="259"/>
      <c r="AC61" s="331"/>
      <c r="AD61" s="304"/>
      <c r="AE61" s="245"/>
      <c r="AF61" s="249"/>
      <c r="AG61" s="481"/>
      <c r="AH61" s="481"/>
      <c r="AI61" s="482"/>
      <c r="AJ61" s="483"/>
      <c r="AK61" s="160">
        <f t="shared" si="32"/>
        <v>24</v>
      </c>
      <c r="AL61" s="44">
        <v>24</v>
      </c>
      <c r="AM61" s="45">
        <f t="shared" si="33"/>
        <v>48</v>
      </c>
      <c r="AN61" s="1"/>
      <c r="AO61" s="1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</row>
    <row r="62" spans="1:128" s="446" customFormat="1" ht="15.5" x14ac:dyDescent="0.35">
      <c r="A62" s="721">
        <v>7495</v>
      </c>
      <c r="B62" s="370" t="s">
        <v>182</v>
      </c>
      <c r="C62" s="378" t="s">
        <v>183</v>
      </c>
      <c r="D62" s="358">
        <v>495</v>
      </c>
      <c r="E62" s="360">
        <f>+E61</f>
        <v>15</v>
      </c>
      <c r="F62" s="792"/>
      <c r="G62" s="67">
        <f>+G61</f>
        <v>7</v>
      </c>
      <c r="H62" s="792"/>
      <c r="I62" s="67" t="s">
        <v>126</v>
      </c>
      <c r="J62" s="681"/>
      <c r="K62" s="677"/>
      <c r="L62" s="258" t="s">
        <v>30</v>
      </c>
      <c r="M62" s="51"/>
      <c r="N62" s="51" t="s">
        <v>31</v>
      </c>
      <c r="O62" s="259"/>
      <c r="P62" s="278" t="s">
        <v>32</v>
      </c>
      <c r="Q62" s="244"/>
      <c r="R62" s="244" t="s">
        <v>33</v>
      </c>
      <c r="S62" s="244"/>
      <c r="T62" s="279" t="s">
        <v>34</v>
      </c>
      <c r="U62" s="51"/>
      <c r="V62" s="493" t="s">
        <v>35</v>
      </c>
      <c r="W62" s="51"/>
      <c r="X62" s="259" t="s">
        <v>36</v>
      </c>
      <c r="Y62" s="258"/>
      <c r="Z62" s="51" t="s">
        <v>37</v>
      </c>
      <c r="AA62" s="51"/>
      <c r="AB62" s="259"/>
      <c r="AC62" s="331"/>
      <c r="AD62" s="304"/>
      <c r="AE62" s="245"/>
      <c r="AF62" s="249"/>
      <c r="AG62" s="481"/>
      <c r="AH62" s="481"/>
      <c r="AI62" s="482"/>
      <c r="AJ62" s="483"/>
      <c r="AK62" s="160">
        <f t="shared" si="32"/>
        <v>24</v>
      </c>
      <c r="AL62" s="44">
        <v>24</v>
      </c>
      <c r="AM62" s="45">
        <f t="shared" si="33"/>
        <v>48</v>
      </c>
      <c r="AN62" s="1"/>
      <c r="AO62" s="1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</row>
    <row r="63" spans="1:128" s="446" customFormat="1" ht="33" customHeight="1" x14ac:dyDescent="0.35">
      <c r="A63" s="721">
        <v>7495</v>
      </c>
      <c r="B63" s="370" t="s">
        <v>184</v>
      </c>
      <c r="C63" s="378" t="s">
        <v>185</v>
      </c>
      <c r="D63" s="358">
        <v>495</v>
      </c>
      <c r="E63" s="360">
        <f>+E62</f>
        <v>15</v>
      </c>
      <c r="F63" s="792"/>
      <c r="G63" s="67">
        <f>+G62</f>
        <v>7</v>
      </c>
      <c r="H63" s="792"/>
      <c r="I63" s="67" t="s">
        <v>124</v>
      </c>
      <c r="J63" s="681"/>
      <c r="K63" s="677"/>
      <c r="L63" s="258"/>
      <c r="M63" s="51" t="s">
        <v>30</v>
      </c>
      <c r="N63" s="51"/>
      <c r="O63" s="259" t="s">
        <v>31</v>
      </c>
      <c r="P63" s="278"/>
      <c r="Q63" s="244" t="s">
        <v>32</v>
      </c>
      <c r="R63" s="244"/>
      <c r="S63" s="244" t="s">
        <v>33</v>
      </c>
      <c r="T63" s="279"/>
      <c r="U63" s="51" t="s">
        <v>34</v>
      </c>
      <c r="V63" s="493"/>
      <c r="W63" s="51" t="s">
        <v>35</v>
      </c>
      <c r="X63" s="259"/>
      <c r="Y63" s="258" t="s">
        <v>36</v>
      </c>
      <c r="Z63" s="51"/>
      <c r="AA63" s="51" t="s">
        <v>37</v>
      </c>
      <c r="AB63" s="259"/>
      <c r="AC63" s="331"/>
      <c r="AD63" s="275"/>
      <c r="AE63" s="245"/>
      <c r="AF63" s="249"/>
      <c r="AG63" s="481"/>
      <c r="AH63" s="481"/>
      <c r="AI63" s="482"/>
      <c r="AJ63" s="483"/>
      <c r="AK63" s="160">
        <f t="shared" si="32"/>
        <v>24</v>
      </c>
      <c r="AL63" s="44">
        <v>24</v>
      </c>
      <c r="AM63" s="45">
        <f t="shared" si="33"/>
        <v>48</v>
      </c>
      <c r="AN63" s="1"/>
      <c r="AO63" s="1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</row>
    <row r="64" spans="1:128" s="446" customFormat="1" ht="15.5" x14ac:dyDescent="0.35">
      <c r="A64" s="721">
        <v>7495</v>
      </c>
      <c r="B64" s="370" t="s">
        <v>186</v>
      </c>
      <c r="C64" s="378" t="s">
        <v>187</v>
      </c>
      <c r="D64" s="370">
        <v>495</v>
      </c>
      <c r="E64" s="358">
        <f>+E63</f>
        <v>15</v>
      </c>
      <c r="F64" s="792"/>
      <c r="G64" s="45">
        <f>+G63</f>
        <v>7</v>
      </c>
      <c r="H64" s="792"/>
      <c r="I64" s="67" t="s">
        <v>125</v>
      </c>
      <c r="J64" s="681"/>
      <c r="K64" s="677"/>
      <c r="L64" s="258"/>
      <c r="M64" s="51" t="s">
        <v>30</v>
      </c>
      <c r="N64" s="51"/>
      <c r="O64" s="259" t="s">
        <v>31</v>
      </c>
      <c r="P64" s="278"/>
      <c r="Q64" s="244" t="s">
        <v>32</v>
      </c>
      <c r="R64" s="244"/>
      <c r="S64" s="244" t="s">
        <v>33</v>
      </c>
      <c r="T64" s="279"/>
      <c r="U64" s="51" t="s">
        <v>34</v>
      </c>
      <c r="V64" s="493"/>
      <c r="W64" s="51" t="s">
        <v>35</v>
      </c>
      <c r="X64" s="259"/>
      <c r="Y64" s="258" t="s">
        <v>36</v>
      </c>
      <c r="Z64" s="51"/>
      <c r="AA64" s="51" t="s">
        <v>37</v>
      </c>
      <c r="AB64" s="259"/>
      <c r="AC64" s="331"/>
      <c r="AD64" s="275"/>
      <c r="AE64" s="245"/>
      <c r="AF64" s="249"/>
      <c r="AG64" s="481"/>
      <c r="AH64" s="481"/>
      <c r="AI64" s="482"/>
      <c r="AJ64" s="483"/>
      <c r="AK64" s="160">
        <f>(COUNTA(L64:AB64)*3)</f>
        <v>24</v>
      </c>
      <c r="AL64" s="44">
        <v>24</v>
      </c>
      <c r="AM64" s="45">
        <f t="shared" si="33"/>
        <v>48</v>
      </c>
      <c r="AN64" s="1"/>
      <c r="AO64" s="1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</row>
    <row r="65" spans="1:128" s="446" customFormat="1" ht="46.5" customHeight="1" thickBot="1" x14ac:dyDescent="0.4">
      <c r="A65" s="731">
        <v>7495</v>
      </c>
      <c r="B65" s="334" t="s">
        <v>205</v>
      </c>
      <c r="C65" s="379" t="s">
        <v>206</v>
      </c>
      <c r="D65" s="334">
        <v>495</v>
      </c>
      <c r="E65" s="334">
        <f>+E64</f>
        <v>15</v>
      </c>
      <c r="F65" s="793"/>
      <c r="G65" s="55">
        <f>+G64</f>
        <v>7</v>
      </c>
      <c r="H65" s="793"/>
      <c r="I65" s="74" t="s">
        <v>126</v>
      </c>
      <c r="J65" s="682"/>
      <c r="K65" s="678"/>
      <c r="L65" s="269"/>
      <c r="M65" s="270" t="s">
        <v>30</v>
      </c>
      <c r="N65" s="270"/>
      <c r="O65" s="271" t="s">
        <v>31</v>
      </c>
      <c r="P65" s="280"/>
      <c r="Q65" s="250" t="s">
        <v>32</v>
      </c>
      <c r="R65" s="250"/>
      <c r="S65" s="250" t="s">
        <v>33</v>
      </c>
      <c r="T65" s="282"/>
      <c r="U65" s="270" t="s">
        <v>34</v>
      </c>
      <c r="V65" s="672"/>
      <c r="W65" s="270" t="s">
        <v>35</v>
      </c>
      <c r="X65" s="271"/>
      <c r="Y65" s="269" t="s">
        <v>36</v>
      </c>
      <c r="Z65" s="270"/>
      <c r="AA65" s="270" t="s">
        <v>37</v>
      </c>
      <c r="AB65" s="271"/>
      <c r="AC65" s="630"/>
      <c r="AD65" s="670"/>
      <c r="AE65" s="251"/>
      <c r="AF65" s="252"/>
      <c r="AG65" s="503"/>
      <c r="AH65" s="503"/>
      <c r="AI65" s="504"/>
      <c r="AJ65" s="505"/>
      <c r="AK65" s="163">
        <v>24</v>
      </c>
      <c r="AL65" s="63">
        <v>24</v>
      </c>
      <c r="AM65" s="55">
        <f t="shared" si="33"/>
        <v>48</v>
      </c>
      <c r="AN65" s="1"/>
      <c r="AO65" s="1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</row>
    <row r="66" spans="1:128" s="225" customFormat="1" ht="15.75" customHeight="1" x14ac:dyDescent="0.35">
      <c r="A66" s="224"/>
      <c r="B66" s="224"/>
      <c r="C66" s="83"/>
      <c r="D66" s="224"/>
      <c r="E66" s="224"/>
      <c r="F66" s="224"/>
      <c r="G66" s="224"/>
      <c r="H66" s="7"/>
      <c r="I66" s="7"/>
      <c r="J66" s="7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88"/>
      <c r="AE66" s="88"/>
      <c r="AF66" s="88"/>
      <c r="AG66" s="88"/>
      <c r="AH66" s="88"/>
      <c r="AI66" s="88"/>
      <c r="AJ66" s="88"/>
      <c r="AK66" s="91"/>
      <c r="AL66" s="224"/>
      <c r="AM66" s="224"/>
      <c r="AN66" s="1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</row>
    <row r="67" spans="1:128" ht="48" customHeight="1" x14ac:dyDescent="0.35">
      <c r="A67" s="3"/>
      <c r="B67" s="3"/>
      <c r="C67" s="9"/>
      <c r="D67" s="7"/>
      <c r="E67" s="7"/>
      <c r="F67" s="7"/>
      <c r="G67" s="7"/>
      <c r="H67" s="7"/>
      <c r="I67" s="7"/>
      <c r="J67" s="7"/>
      <c r="K67" s="7"/>
      <c r="L67" s="61"/>
      <c r="M67" s="61"/>
      <c r="N67" s="61"/>
      <c r="O67" s="61"/>
      <c r="P67" s="61"/>
      <c r="Q67" s="178"/>
      <c r="R67" s="61"/>
      <c r="S67" s="61"/>
      <c r="T67" s="61"/>
      <c r="U67" s="61"/>
      <c r="V67" s="61"/>
      <c r="W67" s="61"/>
      <c r="X67" s="61"/>
      <c r="Y67" s="61"/>
      <c r="Z67" s="61"/>
      <c r="AA67" s="178"/>
      <c r="AB67" s="178"/>
      <c r="AC67" s="178"/>
      <c r="AD67" s="178"/>
      <c r="AE67" s="178"/>
      <c r="AF67" s="88"/>
      <c r="AG67" s="88"/>
      <c r="AH67" s="88"/>
      <c r="AI67" s="88"/>
      <c r="AJ67" s="88"/>
      <c r="AK67" s="91"/>
      <c r="AL67" s="91"/>
      <c r="AM67" s="91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</row>
    <row r="68" spans="1:128" ht="15.75" customHeight="1" thickBot="1" x14ac:dyDescent="0.4">
      <c r="A68" s="3"/>
      <c r="B68" s="3"/>
      <c r="C68" s="9"/>
      <c r="D68" s="7"/>
      <c r="E68" s="7"/>
      <c r="F68" s="7"/>
      <c r="G68" s="7"/>
      <c r="H68" s="7"/>
      <c r="I68" s="7"/>
      <c r="J68" s="7"/>
      <c r="K68" s="7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90"/>
      <c r="AG68" s="90"/>
      <c r="AH68" s="781"/>
      <c r="AI68" s="782"/>
      <c r="AJ68" s="782"/>
      <c r="AK68" s="91"/>
      <c r="AL68" s="91"/>
      <c r="AM68" s="91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</row>
    <row r="69" spans="1:128" ht="22.5" customHeight="1" x14ac:dyDescent="0.35">
      <c r="A69" s="179"/>
      <c r="B69" s="180"/>
      <c r="C69" s="180"/>
      <c r="D69" s="180"/>
      <c r="E69" s="180"/>
      <c r="F69" s="180"/>
      <c r="G69" s="180"/>
      <c r="H69" s="180"/>
      <c r="I69" s="816" t="s">
        <v>20</v>
      </c>
      <c r="J69" s="801" t="s">
        <v>3</v>
      </c>
      <c r="K69" s="802"/>
      <c r="L69" s="790" t="s">
        <v>196</v>
      </c>
      <c r="M69" s="759"/>
      <c r="N69" s="759"/>
      <c r="O69" s="759"/>
      <c r="P69" s="805" t="s">
        <v>197</v>
      </c>
      <c r="Q69" s="806"/>
      <c r="R69" s="806"/>
      <c r="S69" s="806"/>
      <c r="T69" s="807"/>
      <c r="U69" s="811" t="s">
        <v>198</v>
      </c>
      <c r="V69" s="790"/>
      <c r="W69" s="790"/>
      <c r="X69" s="812"/>
      <c r="Y69" s="789" t="s">
        <v>199</v>
      </c>
      <c r="Z69" s="759"/>
      <c r="AA69" s="759"/>
      <c r="AB69" s="759"/>
      <c r="AC69" s="794" t="s">
        <v>200</v>
      </c>
      <c r="AD69" s="795"/>
      <c r="AE69" s="795"/>
      <c r="AF69" s="796"/>
      <c r="AG69" s="811"/>
      <c r="AH69" s="790"/>
      <c r="AI69" s="812"/>
      <c r="AJ69" s="136"/>
      <c r="AK69" s="786" t="s">
        <v>4</v>
      </c>
      <c r="AL69" s="762" t="s">
        <v>5</v>
      </c>
      <c r="AM69" s="783" t="s">
        <v>123</v>
      </c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</row>
    <row r="70" spans="1:128" ht="22.5" customHeight="1" thickBot="1" x14ac:dyDescent="0.4">
      <c r="A70" s="181" t="s">
        <v>188</v>
      </c>
      <c r="B70" s="182"/>
      <c r="C70" s="182"/>
      <c r="D70" s="182"/>
      <c r="E70" s="182"/>
      <c r="F70" s="182"/>
      <c r="G70" s="182"/>
      <c r="H70" s="182"/>
      <c r="I70" s="817"/>
      <c r="J70" s="803"/>
      <c r="K70" s="804"/>
      <c r="L70" s="756"/>
      <c r="M70" s="782"/>
      <c r="N70" s="782"/>
      <c r="O70" s="756"/>
      <c r="P70" s="808"/>
      <c r="Q70" s="809"/>
      <c r="R70" s="809"/>
      <c r="S70" s="809"/>
      <c r="T70" s="810"/>
      <c r="U70" s="813"/>
      <c r="V70" s="814"/>
      <c r="W70" s="814"/>
      <c r="X70" s="815"/>
      <c r="Y70" s="800"/>
      <c r="Z70" s="782"/>
      <c r="AA70" s="782"/>
      <c r="AB70" s="756"/>
      <c r="AC70" s="797"/>
      <c r="AD70" s="798"/>
      <c r="AE70" s="798"/>
      <c r="AF70" s="799"/>
      <c r="AG70" s="813"/>
      <c r="AH70" s="814"/>
      <c r="AI70" s="815"/>
      <c r="AJ70" s="137"/>
      <c r="AK70" s="763"/>
      <c r="AL70" s="763"/>
      <c r="AM70" s="763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</row>
    <row r="71" spans="1:128" ht="31.5" customHeight="1" thickBot="1" x14ac:dyDescent="0.4">
      <c r="A71" s="62" t="s">
        <v>12</v>
      </c>
      <c r="B71" s="62" t="s">
        <v>13</v>
      </c>
      <c r="C71" s="62" t="s">
        <v>14</v>
      </c>
      <c r="D71" s="62" t="s">
        <v>15</v>
      </c>
      <c r="E71" s="85" t="s">
        <v>16</v>
      </c>
      <c r="F71" s="62" t="s">
        <v>17</v>
      </c>
      <c r="G71" s="85" t="s">
        <v>18</v>
      </c>
      <c r="H71" s="62" t="s">
        <v>19</v>
      </c>
      <c r="I71" s="818"/>
      <c r="J71" s="471">
        <v>22</v>
      </c>
      <c r="K71" s="472">
        <f>+J71+7</f>
        <v>29</v>
      </c>
      <c r="L71" s="226">
        <v>5</v>
      </c>
      <c r="M71" s="142">
        <f t="shared" ref="M71" si="34">+L71+7</f>
        <v>12</v>
      </c>
      <c r="N71" s="142">
        <f t="shared" ref="N71" si="35">+M71+7</f>
        <v>19</v>
      </c>
      <c r="O71" s="143">
        <f t="shared" ref="O71" si="36">+N71+7</f>
        <v>26</v>
      </c>
      <c r="P71" s="511">
        <v>2</v>
      </c>
      <c r="Q71" s="512">
        <f t="shared" ref="Q71" si="37">+P71+7</f>
        <v>9</v>
      </c>
      <c r="R71" s="512">
        <f t="shared" ref="R71" si="38">+Q71+7</f>
        <v>16</v>
      </c>
      <c r="S71" s="512">
        <f>+R71+7</f>
        <v>23</v>
      </c>
      <c r="T71" s="472">
        <f>+S71+7</f>
        <v>30</v>
      </c>
      <c r="U71" s="226">
        <v>7</v>
      </c>
      <c r="V71" s="473">
        <f t="shared" ref="V71" si="39">+U71+7</f>
        <v>14</v>
      </c>
      <c r="W71" s="142">
        <f t="shared" ref="W71" si="40">+V71+7</f>
        <v>21</v>
      </c>
      <c r="X71" s="143">
        <f t="shared" ref="X71" si="41">+W71+7</f>
        <v>28</v>
      </c>
      <c r="Y71" s="141">
        <v>4</v>
      </c>
      <c r="Z71" s="142">
        <f t="shared" ref="Z71" si="42">+Y71+7</f>
        <v>11</v>
      </c>
      <c r="AA71" s="142">
        <f t="shared" ref="AA71" si="43">+Z71+7</f>
        <v>18</v>
      </c>
      <c r="AB71" s="143">
        <f t="shared" ref="AB71" si="44">+AA71+7</f>
        <v>25</v>
      </c>
      <c r="AC71" s="227">
        <v>2</v>
      </c>
      <c r="AD71" s="228">
        <f t="shared" ref="AD71" si="45">+AC71+7</f>
        <v>9</v>
      </c>
      <c r="AE71" s="229">
        <f t="shared" ref="AE71" si="46">+AD71+7</f>
        <v>16</v>
      </c>
      <c r="AF71" s="230">
        <f t="shared" ref="AF71" si="47">+AE71+7</f>
        <v>23</v>
      </c>
      <c r="AG71" s="226"/>
      <c r="AH71" s="142"/>
      <c r="AI71" s="144"/>
      <c r="AJ71" s="145"/>
      <c r="AK71" s="764"/>
      <c r="AL71" s="764"/>
      <c r="AM71" s="764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</row>
    <row r="72" spans="1:128" ht="15.75" customHeight="1" x14ac:dyDescent="0.35">
      <c r="A72" s="29"/>
      <c r="B72" s="30"/>
      <c r="C72" s="30"/>
      <c r="D72" s="30"/>
      <c r="E72" s="31"/>
      <c r="F72" s="31"/>
      <c r="G72" s="31"/>
      <c r="H72" s="30"/>
      <c r="I72" s="30"/>
      <c r="J72" s="474"/>
      <c r="K72" s="475"/>
      <c r="L72" s="474"/>
      <c r="M72" s="474"/>
      <c r="N72" s="474"/>
      <c r="O72" s="474"/>
      <c r="P72" s="474"/>
      <c r="Q72" s="474"/>
      <c r="R72" s="475"/>
      <c r="S72" s="474"/>
      <c r="T72" s="516"/>
      <c r="U72" s="516"/>
      <c r="V72" s="516"/>
      <c r="W72" s="474"/>
      <c r="X72" s="474"/>
      <c r="Y72" s="475"/>
      <c r="Z72" s="474"/>
      <c r="AA72" s="516"/>
      <c r="AB72" s="516"/>
      <c r="AC72" s="517"/>
      <c r="AD72" s="510"/>
      <c r="AE72" s="451"/>
      <c r="AF72" s="451"/>
      <c r="AG72" s="474"/>
      <c r="AH72" s="475"/>
      <c r="AI72" s="474"/>
      <c r="AJ72" s="474"/>
      <c r="AK72" s="474"/>
      <c r="AL72" s="518"/>
      <c r="AM72" s="513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</row>
    <row r="73" spans="1:128" ht="15.75" customHeight="1" thickBot="1" x14ac:dyDescent="0.4">
      <c r="A73" s="35"/>
      <c r="B73" s="36"/>
      <c r="C73" s="36" t="s">
        <v>22</v>
      </c>
      <c r="D73" s="36"/>
      <c r="E73" s="37"/>
      <c r="F73" s="37"/>
      <c r="G73" s="37"/>
      <c r="H73" s="36"/>
      <c r="I73" s="36"/>
      <c r="J73" s="510"/>
      <c r="K73" s="510"/>
      <c r="L73" s="510"/>
      <c r="M73" s="510"/>
      <c r="N73" s="519"/>
      <c r="O73" s="510"/>
      <c r="P73" s="510"/>
      <c r="Q73" s="510"/>
      <c r="R73" s="510"/>
      <c r="S73" s="510"/>
      <c r="T73" s="510"/>
      <c r="U73" s="520"/>
      <c r="V73" s="510"/>
      <c r="W73" s="510"/>
      <c r="X73" s="521"/>
      <c r="Y73" s="510"/>
      <c r="Z73" s="451"/>
      <c r="AA73" s="510"/>
      <c r="AB73" s="451"/>
      <c r="AC73" s="510"/>
      <c r="AD73" s="517"/>
      <c r="AE73" s="451"/>
      <c r="AF73" s="510"/>
      <c r="AG73" s="506"/>
      <c r="AH73" s="506"/>
      <c r="AI73" s="506"/>
      <c r="AJ73" s="506"/>
      <c r="AK73" s="514"/>
      <c r="AL73" s="514"/>
      <c r="AM73" s="515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</row>
    <row r="74" spans="1:128" ht="31" x14ac:dyDescent="0.35">
      <c r="A74" s="729">
        <v>1081</v>
      </c>
      <c r="B74" s="353" t="s">
        <v>134</v>
      </c>
      <c r="C74" s="231" t="s">
        <v>135</v>
      </c>
      <c r="D74" s="355">
        <v>719</v>
      </c>
      <c r="E74" s="355">
        <v>13</v>
      </c>
      <c r="F74" s="791" t="s">
        <v>27</v>
      </c>
      <c r="G74" s="76">
        <v>10</v>
      </c>
      <c r="H74" s="783"/>
      <c r="I74" s="76" t="s">
        <v>124</v>
      </c>
      <c r="J74" s="524"/>
      <c r="K74" s="525"/>
      <c r="L74" s="253"/>
      <c r="M74" s="42" t="s">
        <v>30</v>
      </c>
      <c r="N74" s="42"/>
      <c r="O74" s="77" t="s">
        <v>31</v>
      </c>
      <c r="P74" s="276"/>
      <c r="Q74" s="246" t="s">
        <v>32</v>
      </c>
      <c r="R74" s="246"/>
      <c r="S74" s="246" t="s">
        <v>33</v>
      </c>
      <c r="T74" s="277"/>
      <c r="U74" s="253" t="s">
        <v>34</v>
      </c>
      <c r="V74" s="489"/>
      <c r="W74" s="42" t="s">
        <v>35</v>
      </c>
      <c r="X74" s="77"/>
      <c r="Y74" s="155" t="s">
        <v>36</v>
      </c>
      <c r="Z74" s="42"/>
      <c r="AA74" s="42" t="s">
        <v>107</v>
      </c>
      <c r="AB74" s="684" t="s">
        <v>103</v>
      </c>
      <c r="AC74" s="596"/>
      <c r="AD74" s="302"/>
      <c r="AE74" s="247"/>
      <c r="AF74" s="248"/>
      <c r="AG74" s="476"/>
      <c r="AH74" s="477"/>
      <c r="AI74" s="478"/>
      <c r="AJ74" s="156"/>
      <c r="AK74" s="157">
        <f t="shared" ref="AK74:AK76" si="48">(COUNTA(L74:AA74)*3)</f>
        <v>24</v>
      </c>
      <c r="AL74" s="57"/>
      <c r="AM74" s="41">
        <f t="shared" ref="AM74:AM78" si="49">SUM(AK74:AL74)</f>
        <v>24</v>
      </c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</row>
    <row r="75" spans="1:128" ht="15.75" customHeight="1" x14ac:dyDescent="0.35">
      <c r="A75" s="721">
        <v>1081</v>
      </c>
      <c r="B75" s="358" t="s">
        <v>136</v>
      </c>
      <c r="C75" s="232" t="s">
        <v>137</v>
      </c>
      <c r="D75" s="360">
        <v>719</v>
      </c>
      <c r="E75" s="360">
        <f>+E74</f>
        <v>13</v>
      </c>
      <c r="F75" s="792"/>
      <c r="G75" s="66">
        <v>10</v>
      </c>
      <c r="H75" s="784"/>
      <c r="I75" s="66" t="s">
        <v>125</v>
      </c>
      <c r="J75" s="526"/>
      <c r="K75" s="527"/>
      <c r="L75" s="254"/>
      <c r="M75" s="51" t="s">
        <v>30</v>
      </c>
      <c r="N75" s="51"/>
      <c r="O75" s="78" t="s">
        <v>31</v>
      </c>
      <c r="P75" s="278"/>
      <c r="Q75" s="244" t="s">
        <v>32</v>
      </c>
      <c r="R75" s="244"/>
      <c r="S75" s="244" t="s">
        <v>33</v>
      </c>
      <c r="T75" s="279"/>
      <c r="U75" s="254" t="s">
        <v>34</v>
      </c>
      <c r="V75" s="493"/>
      <c r="W75" s="51" t="s">
        <v>35</v>
      </c>
      <c r="X75" s="78"/>
      <c r="Y75" s="158" t="s">
        <v>36</v>
      </c>
      <c r="Z75" s="51"/>
      <c r="AA75" s="51" t="s">
        <v>107</v>
      </c>
      <c r="AB75" s="685" t="s">
        <v>103</v>
      </c>
      <c r="AC75" s="331"/>
      <c r="AD75" s="304"/>
      <c r="AE75" s="245"/>
      <c r="AF75" s="249"/>
      <c r="AG75" s="480"/>
      <c r="AH75" s="481"/>
      <c r="AI75" s="482"/>
      <c r="AJ75" s="159"/>
      <c r="AK75" s="160">
        <f t="shared" si="48"/>
        <v>24</v>
      </c>
      <c r="AL75" s="44"/>
      <c r="AM75" s="45">
        <f t="shared" si="49"/>
        <v>24</v>
      </c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</row>
    <row r="76" spans="1:128" ht="35.25" customHeight="1" x14ac:dyDescent="0.35">
      <c r="A76" s="721">
        <v>1081</v>
      </c>
      <c r="B76" s="358" t="s">
        <v>138</v>
      </c>
      <c r="C76" s="232" t="s">
        <v>139</v>
      </c>
      <c r="D76" s="360">
        <v>719</v>
      </c>
      <c r="E76" s="360">
        <f>+E75</f>
        <v>13</v>
      </c>
      <c r="F76" s="792"/>
      <c r="G76" s="66">
        <v>10</v>
      </c>
      <c r="H76" s="784"/>
      <c r="I76" s="66" t="s">
        <v>126</v>
      </c>
      <c r="J76" s="526"/>
      <c r="K76" s="527"/>
      <c r="L76" s="254"/>
      <c r="M76" s="51" t="s">
        <v>30</v>
      </c>
      <c r="N76" s="51"/>
      <c r="O76" s="78" t="s">
        <v>31</v>
      </c>
      <c r="P76" s="278"/>
      <c r="Q76" s="244" t="s">
        <v>32</v>
      </c>
      <c r="R76" s="244"/>
      <c r="S76" s="244" t="s">
        <v>33</v>
      </c>
      <c r="T76" s="279"/>
      <c r="U76" s="254" t="s">
        <v>34</v>
      </c>
      <c r="V76" s="493"/>
      <c r="W76" s="51" t="s">
        <v>35</v>
      </c>
      <c r="X76" s="78"/>
      <c r="Y76" s="158" t="s">
        <v>36</v>
      </c>
      <c r="Z76" s="51"/>
      <c r="AA76" s="51" t="s">
        <v>107</v>
      </c>
      <c r="AB76" s="685" t="s">
        <v>103</v>
      </c>
      <c r="AC76" s="331"/>
      <c r="AD76" s="304"/>
      <c r="AE76" s="245"/>
      <c r="AF76" s="249"/>
      <c r="AG76" s="480"/>
      <c r="AH76" s="481"/>
      <c r="AI76" s="482"/>
      <c r="AJ76" s="159"/>
      <c r="AK76" s="160">
        <f t="shared" si="48"/>
        <v>24</v>
      </c>
      <c r="AL76" s="44"/>
      <c r="AM76" s="45">
        <f t="shared" si="49"/>
        <v>24</v>
      </c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</row>
    <row r="77" spans="1:128" ht="29.25" customHeight="1" x14ac:dyDescent="0.35">
      <c r="A77" s="721">
        <v>1081</v>
      </c>
      <c r="B77" s="358" t="s">
        <v>140</v>
      </c>
      <c r="C77" s="232" t="s">
        <v>141</v>
      </c>
      <c r="D77" s="360">
        <v>719</v>
      </c>
      <c r="E77" s="360">
        <f>+E76</f>
        <v>13</v>
      </c>
      <c r="F77" s="792"/>
      <c r="G77" s="66">
        <v>10</v>
      </c>
      <c r="H77" s="784"/>
      <c r="I77" s="66" t="s">
        <v>124</v>
      </c>
      <c r="J77" s="526"/>
      <c r="K77" s="527"/>
      <c r="L77" s="254" t="s">
        <v>30</v>
      </c>
      <c r="M77" s="51"/>
      <c r="N77" s="51" t="s">
        <v>31</v>
      </c>
      <c r="O77" s="78"/>
      <c r="P77" s="278" t="s">
        <v>32</v>
      </c>
      <c r="Q77" s="244"/>
      <c r="R77" s="244" t="s">
        <v>33</v>
      </c>
      <c r="S77" s="244"/>
      <c r="T77" s="279" t="s">
        <v>34</v>
      </c>
      <c r="U77" s="254"/>
      <c r="V77" s="493" t="s">
        <v>35</v>
      </c>
      <c r="W77" s="51"/>
      <c r="X77" s="78" t="s">
        <v>36</v>
      </c>
      <c r="Y77" s="158"/>
      <c r="Z77" s="51" t="s">
        <v>107</v>
      </c>
      <c r="AA77" s="51"/>
      <c r="AB77" s="685"/>
      <c r="AC77" s="331"/>
      <c r="AD77" s="275"/>
      <c r="AE77" s="245"/>
      <c r="AF77" s="249"/>
      <c r="AG77" s="480"/>
      <c r="AH77" s="481"/>
      <c r="AI77" s="482"/>
      <c r="AJ77" s="159"/>
      <c r="AK77" s="160">
        <f>(COUNTA(L77:AB77)*3)</f>
        <v>24</v>
      </c>
      <c r="AL77" s="44"/>
      <c r="AM77" s="45">
        <f t="shared" si="49"/>
        <v>24</v>
      </c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</row>
    <row r="78" spans="1:128" ht="37.5" customHeight="1" thickBot="1" x14ac:dyDescent="0.4">
      <c r="A78" s="731">
        <v>1081</v>
      </c>
      <c r="B78" s="334" t="s">
        <v>142</v>
      </c>
      <c r="C78" s="233" t="s">
        <v>143</v>
      </c>
      <c r="D78" s="385">
        <v>719</v>
      </c>
      <c r="E78" s="385">
        <f>+E77</f>
        <v>13</v>
      </c>
      <c r="F78" s="793"/>
      <c r="G78" s="176">
        <v>10</v>
      </c>
      <c r="H78" s="785"/>
      <c r="I78" s="176" t="s">
        <v>125</v>
      </c>
      <c r="J78" s="528"/>
      <c r="K78" s="529"/>
      <c r="L78" s="530" t="s">
        <v>30</v>
      </c>
      <c r="M78" s="56"/>
      <c r="N78" s="56" t="s">
        <v>103</v>
      </c>
      <c r="O78" s="79"/>
      <c r="P78" s="280" t="s">
        <v>32</v>
      </c>
      <c r="Q78" s="250"/>
      <c r="R78" s="250" t="s">
        <v>103</v>
      </c>
      <c r="S78" s="250"/>
      <c r="T78" s="282" t="s">
        <v>34</v>
      </c>
      <c r="U78" s="530"/>
      <c r="V78" s="661" t="s">
        <v>103</v>
      </c>
      <c r="W78" s="56"/>
      <c r="X78" s="79" t="s">
        <v>35</v>
      </c>
      <c r="Y78" s="173"/>
      <c r="Z78" s="56" t="s">
        <v>103</v>
      </c>
      <c r="AA78" s="56"/>
      <c r="AB78" s="665" t="s">
        <v>103</v>
      </c>
      <c r="AC78" s="630"/>
      <c r="AD78" s="670"/>
      <c r="AE78" s="251"/>
      <c r="AF78" s="252"/>
      <c r="AG78" s="502"/>
      <c r="AH78" s="503"/>
      <c r="AI78" s="504"/>
      <c r="AJ78" s="175"/>
      <c r="AK78" s="163">
        <f>(COUNTA(L78:AB78)*3)</f>
        <v>27</v>
      </c>
      <c r="AL78" s="63"/>
      <c r="AM78" s="55">
        <f t="shared" si="49"/>
        <v>27</v>
      </c>
      <c r="AO78" s="134">
        <f>SUM(AM74:AM78)</f>
        <v>123</v>
      </c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</row>
    <row r="79" spans="1:128" ht="16.5" customHeight="1" x14ac:dyDescent="0.35">
      <c r="A79" s="3"/>
      <c r="B79" s="3"/>
      <c r="C79" s="12"/>
      <c r="D79" s="3"/>
      <c r="E79" s="7"/>
      <c r="F79" s="7"/>
      <c r="G79" s="7"/>
      <c r="H79" s="3"/>
      <c r="I79" s="3"/>
      <c r="J79" s="447"/>
      <c r="K79" s="3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88"/>
      <c r="AG79" s="88"/>
      <c r="AH79" s="88"/>
      <c r="AI79" s="88"/>
      <c r="AJ79" s="88"/>
      <c r="AK79" s="91"/>
      <c r="AL79" s="3"/>
      <c r="AM79" s="3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</row>
    <row r="80" spans="1:128" ht="16.5" customHeight="1" x14ac:dyDescent="0.35">
      <c r="A80" s="3"/>
      <c r="B80" s="3"/>
      <c r="C80" s="12"/>
      <c r="D80" s="3"/>
      <c r="E80" s="7"/>
      <c r="F80" s="7"/>
      <c r="G80" s="7"/>
      <c r="H80" s="3"/>
      <c r="I80" s="3"/>
      <c r="J80" s="447"/>
      <c r="K80" s="3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88"/>
      <c r="AG80" s="88"/>
      <c r="AH80" s="88"/>
      <c r="AI80" s="88"/>
      <c r="AJ80" s="88"/>
      <c r="AK80" s="91"/>
      <c r="AL80" s="3"/>
      <c r="AM80" s="3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</row>
    <row r="81" spans="1:128" ht="16.5" customHeight="1" x14ac:dyDescent="0.35">
      <c r="A81" s="3"/>
      <c r="B81" s="3"/>
      <c r="C81" s="12"/>
      <c r="D81" s="3"/>
      <c r="E81" s="7"/>
      <c r="F81" s="7"/>
      <c r="G81" s="7"/>
      <c r="H81" s="3"/>
      <c r="I81" s="3"/>
      <c r="J81" s="447"/>
      <c r="K81" s="3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88"/>
      <c r="AG81" s="88"/>
      <c r="AH81" s="88"/>
      <c r="AI81" s="88"/>
      <c r="AJ81" s="88"/>
      <c r="AK81" s="91"/>
      <c r="AL81" s="3"/>
      <c r="AM81" s="3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</row>
    <row r="82" spans="1:128" ht="15.75" customHeight="1" x14ac:dyDescent="0.35">
      <c r="A82" s="3"/>
      <c r="B82" s="183"/>
      <c r="C82" s="9"/>
      <c r="D82" s="3"/>
      <c r="E82" s="7"/>
      <c r="F82" s="7"/>
      <c r="G82" s="7"/>
      <c r="H82" s="3"/>
      <c r="I82" s="12"/>
      <c r="J82" s="449"/>
      <c r="K82" s="12"/>
      <c r="L82" s="184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4"/>
      <c r="AC82" s="185"/>
      <c r="AD82" s="185"/>
      <c r="AE82" s="184"/>
      <c r="AF82" s="184"/>
      <c r="AG82" s="184"/>
      <c r="AH82" s="184"/>
      <c r="AI82" s="184"/>
      <c r="AJ82" s="184"/>
      <c r="AK82" s="129"/>
      <c r="AL82" s="130"/>
      <c r="AM82" s="91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</row>
    <row r="83" spans="1:128" ht="15.75" customHeight="1" thickBot="1" x14ac:dyDescent="0.4">
      <c r="A83" s="129"/>
      <c r="B83" s="134"/>
      <c r="C83" s="134"/>
      <c r="D83" s="91"/>
      <c r="E83" s="91"/>
      <c r="F83" s="134"/>
      <c r="G83" s="134"/>
      <c r="H83" s="91"/>
      <c r="I83" s="128"/>
      <c r="J83" s="128"/>
      <c r="K83" s="128"/>
      <c r="L83" s="128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129"/>
      <c r="AL83" s="130"/>
      <c r="AM83" s="129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</row>
    <row r="84" spans="1:128" ht="21.75" customHeight="1" x14ac:dyDescent="0.35">
      <c r="A84" s="186" t="s">
        <v>189</v>
      </c>
      <c r="B84" s="187"/>
      <c r="C84" s="187"/>
      <c r="D84" s="187"/>
      <c r="E84" s="187"/>
      <c r="F84" s="187"/>
      <c r="G84" s="187"/>
      <c r="H84" s="187"/>
      <c r="I84" s="188"/>
      <c r="J84" s="801" t="s">
        <v>3</v>
      </c>
      <c r="K84" s="802"/>
      <c r="L84" s="790" t="s">
        <v>196</v>
      </c>
      <c r="M84" s="759"/>
      <c r="N84" s="759"/>
      <c r="O84" s="759"/>
      <c r="P84" s="805" t="s">
        <v>197</v>
      </c>
      <c r="Q84" s="806"/>
      <c r="R84" s="806"/>
      <c r="S84" s="806"/>
      <c r="T84" s="807"/>
      <c r="U84" s="811" t="s">
        <v>198</v>
      </c>
      <c r="V84" s="790"/>
      <c r="W84" s="790"/>
      <c r="X84" s="812"/>
      <c r="Y84" s="789" t="s">
        <v>199</v>
      </c>
      <c r="Z84" s="759"/>
      <c r="AA84" s="759"/>
      <c r="AB84" s="759"/>
      <c r="AC84" s="794" t="s">
        <v>200</v>
      </c>
      <c r="AD84" s="795"/>
      <c r="AE84" s="795"/>
      <c r="AF84" s="796"/>
      <c r="AG84" s="811"/>
      <c r="AH84" s="790"/>
      <c r="AI84" s="812"/>
      <c r="AJ84" s="136"/>
      <c r="AK84" s="786" t="s">
        <v>4</v>
      </c>
      <c r="AL84" s="762" t="s">
        <v>5</v>
      </c>
      <c r="AM84" s="783" t="s">
        <v>123</v>
      </c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</row>
    <row r="85" spans="1:128" ht="21.75" customHeight="1" thickBot="1" x14ac:dyDescent="0.4">
      <c r="A85" s="189"/>
      <c r="B85" s="190"/>
      <c r="C85" s="190"/>
      <c r="D85" s="190"/>
      <c r="E85" s="190"/>
      <c r="F85" s="190"/>
      <c r="G85" s="190"/>
      <c r="H85" s="190"/>
      <c r="I85" s="191"/>
      <c r="J85" s="803"/>
      <c r="K85" s="804"/>
      <c r="L85" s="756"/>
      <c r="M85" s="782"/>
      <c r="N85" s="782"/>
      <c r="O85" s="756"/>
      <c r="P85" s="808"/>
      <c r="Q85" s="809"/>
      <c r="R85" s="809"/>
      <c r="S85" s="809"/>
      <c r="T85" s="810"/>
      <c r="U85" s="813"/>
      <c r="V85" s="814"/>
      <c r="W85" s="814"/>
      <c r="X85" s="815"/>
      <c r="Y85" s="800"/>
      <c r="Z85" s="782"/>
      <c r="AA85" s="782"/>
      <c r="AB85" s="756"/>
      <c r="AC85" s="797"/>
      <c r="AD85" s="798"/>
      <c r="AE85" s="798"/>
      <c r="AF85" s="799"/>
      <c r="AG85" s="813"/>
      <c r="AH85" s="814"/>
      <c r="AI85" s="815"/>
      <c r="AJ85" s="137"/>
      <c r="AK85" s="763"/>
      <c r="AL85" s="763"/>
      <c r="AM85" s="763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</row>
    <row r="86" spans="1:128" ht="32.25" customHeight="1" thickBot="1" x14ac:dyDescent="0.4">
      <c r="A86" s="6" t="s">
        <v>12</v>
      </c>
      <c r="B86" s="6" t="s">
        <v>13</v>
      </c>
      <c r="C86" s="6" t="s">
        <v>14</v>
      </c>
      <c r="D86" s="6" t="s">
        <v>15</v>
      </c>
      <c r="E86" s="84" t="s">
        <v>16</v>
      </c>
      <c r="F86" s="84" t="s">
        <v>17</v>
      </c>
      <c r="G86" s="84" t="s">
        <v>18</v>
      </c>
      <c r="H86" s="6" t="s">
        <v>19</v>
      </c>
      <c r="I86" s="13" t="s">
        <v>20</v>
      </c>
      <c r="J86" s="471">
        <v>22</v>
      </c>
      <c r="K86" s="472">
        <f>+J86+7</f>
        <v>29</v>
      </c>
      <c r="L86" s="226">
        <v>5</v>
      </c>
      <c r="M86" s="142">
        <f t="shared" ref="M86" si="50">+L86+7</f>
        <v>12</v>
      </c>
      <c r="N86" s="142">
        <f t="shared" ref="N86" si="51">+M86+7</f>
        <v>19</v>
      </c>
      <c r="O86" s="143">
        <f t="shared" ref="O86" si="52">+N86+7</f>
        <v>26</v>
      </c>
      <c r="P86" s="511">
        <v>2</v>
      </c>
      <c r="Q86" s="512">
        <f t="shared" ref="Q86" si="53">+P86+7</f>
        <v>9</v>
      </c>
      <c r="R86" s="512">
        <f t="shared" ref="R86" si="54">+Q86+7</f>
        <v>16</v>
      </c>
      <c r="S86" s="512">
        <f>+R86+7</f>
        <v>23</v>
      </c>
      <c r="T86" s="472">
        <f>+S86+7</f>
        <v>30</v>
      </c>
      <c r="U86" s="226">
        <v>7</v>
      </c>
      <c r="V86" s="473">
        <f t="shared" ref="V86" si="55">+U86+7</f>
        <v>14</v>
      </c>
      <c r="W86" s="142">
        <f t="shared" ref="W86" si="56">+V86+7</f>
        <v>21</v>
      </c>
      <c r="X86" s="143">
        <f t="shared" ref="X86" si="57">+W86+7</f>
        <v>28</v>
      </c>
      <c r="Y86" s="141">
        <v>4</v>
      </c>
      <c r="Z86" s="142">
        <f t="shared" ref="Z86" si="58">+Y86+7</f>
        <v>11</v>
      </c>
      <c r="AA86" s="142">
        <f t="shared" ref="AA86" si="59">+Z86+7</f>
        <v>18</v>
      </c>
      <c r="AB86" s="143">
        <f t="shared" ref="AB86" si="60">+AA86+7</f>
        <v>25</v>
      </c>
      <c r="AC86" s="227">
        <v>2</v>
      </c>
      <c r="AD86" s="228">
        <f t="shared" ref="AD86" si="61">+AC86+7</f>
        <v>9</v>
      </c>
      <c r="AE86" s="229">
        <f t="shared" ref="AE86" si="62">+AD86+7</f>
        <v>16</v>
      </c>
      <c r="AF86" s="230">
        <f t="shared" ref="AF86" si="63">+AE86+7</f>
        <v>23</v>
      </c>
      <c r="AG86" s="226"/>
      <c r="AH86" s="142"/>
      <c r="AI86" s="144"/>
      <c r="AJ86" s="145"/>
      <c r="AK86" s="764"/>
      <c r="AL86" s="764"/>
      <c r="AM86" s="764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</row>
    <row r="87" spans="1:128" ht="15.75" customHeight="1" x14ac:dyDescent="0.35">
      <c r="A87" s="29"/>
      <c r="B87" s="30"/>
      <c r="C87" s="30"/>
      <c r="D87" s="30"/>
      <c r="E87" s="31"/>
      <c r="F87" s="31"/>
      <c r="G87" s="31"/>
      <c r="H87" s="30"/>
      <c r="I87" s="30"/>
      <c r="J87" s="474"/>
      <c r="K87" s="475"/>
      <c r="L87" s="474"/>
      <c r="M87" s="474"/>
      <c r="N87" s="474"/>
      <c r="O87" s="474"/>
      <c r="P87" s="474"/>
      <c r="Q87" s="474"/>
      <c r="R87" s="475"/>
      <c r="S87" s="474"/>
      <c r="T87" s="516"/>
      <c r="U87" s="516"/>
      <c r="V87" s="516"/>
      <c r="W87" s="474"/>
      <c r="X87" s="474"/>
      <c r="Y87" s="475"/>
      <c r="Z87" s="474"/>
      <c r="AA87" s="516"/>
      <c r="AB87" s="516"/>
      <c r="AC87" s="517"/>
      <c r="AD87" s="510"/>
      <c r="AE87" s="451"/>
      <c r="AF87" s="451"/>
      <c r="AG87" s="474"/>
      <c r="AH87" s="475"/>
      <c r="AI87" s="474"/>
      <c r="AJ87" s="474"/>
      <c r="AK87" s="474"/>
      <c r="AL87" s="518"/>
      <c r="AM87" s="513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</row>
    <row r="88" spans="1:128" ht="16.5" customHeight="1" thickBot="1" x14ac:dyDescent="0.4">
      <c r="A88" s="35"/>
      <c r="B88" s="36"/>
      <c r="C88" s="36" t="s">
        <v>22</v>
      </c>
      <c r="D88" s="36"/>
      <c r="E88" s="37"/>
      <c r="F88" s="37"/>
      <c r="G88" s="37"/>
      <c r="H88" s="36"/>
      <c r="I88" s="36"/>
      <c r="J88" s="510"/>
      <c r="K88" s="510"/>
      <c r="L88" s="510"/>
      <c r="M88" s="510"/>
      <c r="N88" s="519"/>
      <c r="O88" s="510"/>
      <c r="P88" s="510"/>
      <c r="Q88" s="510"/>
      <c r="R88" s="510"/>
      <c r="S88" s="510"/>
      <c r="T88" s="510"/>
      <c r="U88" s="520"/>
      <c r="V88" s="510"/>
      <c r="W88" s="510"/>
      <c r="X88" s="521"/>
      <c r="Y88" s="510"/>
      <c r="Z88" s="451"/>
      <c r="AA88" s="510"/>
      <c r="AB88" s="451"/>
      <c r="AC88" s="510"/>
      <c r="AD88" s="517"/>
      <c r="AE88" s="451"/>
      <c r="AF88" s="510"/>
      <c r="AG88" s="506"/>
      <c r="AH88" s="506"/>
      <c r="AI88" s="506"/>
      <c r="AJ88" s="506"/>
      <c r="AK88" s="514"/>
      <c r="AL88" s="514"/>
      <c r="AM88" s="515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</row>
    <row r="89" spans="1:128" ht="16.5" customHeight="1" x14ac:dyDescent="0.35">
      <c r="A89" s="732" t="s">
        <v>144</v>
      </c>
      <c r="B89" s="310" t="s">
        <v>43</v>
      </c>
      <c r="C89" s="354" t="s">
        <v>44</v>
      </c>
      <c r="D89" s="381" t="s">
        <v>145</v>
      </c>
      <c r="E89" s="355">
        <v>30</v>
      </c>
      <c r="F89" s="425"/>
      <c r="G89" s="65">
        <v>1</v>
      </c>
      <c r="H89" s="425"/>
      <c r="I89" s="76" t="s">
        <v>127</v>
      </c>
      <c r="J89" s="524"/>
      <c r="K89" s="686"/>
      <c r="L89" s="531"/>
      <c r="M89" s="164"/>
      <c r="N89" s="236" t="s">
        <v>29</v>
      </c>
      <c r="O89" s="667"/>
      <c r="P89" s="697" t="s">
        <v>30</v>
      </c>
      <c r="Q89" s="246"/>
      <c r="R89" s="246" t="s">
        <v>31</v>
      </c>
      <c r="S89" s="246"/>
      <c r="T89" s="277" t="s">
        <v>32</v>
      </c>
      <c r="U89" s="253"/>
      <c r="V89" s="489" t="s">
        <v>33</v>
      </c>
      <c r="W89" s="42"/>
      <c r="X89" s="77" t="s">
        <v>34</v>
      </c>
      <c r="Y89" s="155"/>
      <c r="Z89" s="42" t="s">
        <v>35</v>
      </c>
      <c r="AA89" s="42"/>
      <c r="AB89" s="77" t="s">
        <v>36</v>
      </c>
      <c r="AC89" s="276"/>
      <c r="AD89" s="246" t="s">
        <v>37</v>
      </c>
      <c r="AE89" s="246"/>
      <c r="AF89" s="277"/>
      <c r="AG89" s="488"/>
      <c r="AH89" s="489"/>
      <c r="AI89" s="490"/>
      <c r="AJ89" s="166"/>
      <c r="AK89" s="43">
        <f>(COUNTA(P89:AF89)*2)</f>
        <v>16</v>
      </c>
      <c r="AL89" s="57">
        <v>22</v>
      </c>
      <c r="AM89" s="41">
        <f t="shared" ref="AM89:AM125" si="64">SUM(AK89:AL89)</f>
        <v>38</v>
      </c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</row>
    <row r="90" spans="1:128" ht="15.75" customHeight="1" x14ac:dyDescent="0.35">
      <c r="A90" s="733" t="s">
        <v>144</v>
      </c>
      <c r="B90" s="311" t="s">
        <v>45</v>
      </c>
      <c r="C90" s="359" t="s">
        <v>46</v>
      </c>
      <c r="D90" s="382" t="s">
        <v>145</v>
      </c>
      <c r="E90" s="360">
        <v>30</v>
      </c>
      <c r="F90" s="431"/>
      <c r="G90" s="67">
        <v>1</v>
      </c>
      <c r="H90" s="431"/>
      <c r="I90" s="66" t="s">
        <v>128</v>
      </c>
      <c r="J90" s="526"/>
      <c r="K90" s="687"/>
      <c r="L90" s="532"/>
      <c r="M90" s="167"/>
      <c r="N90" s="332" t="s">
        <v>30</v>
      </c>
      <c r="O90" s="332"/>
      <c r="P90" s="643" t="s">
        <v>47</v>
      </c>
      <c r="Q90" s="244"/>
      <c r="R90" s="244" t="s">
        <v>31</v>
      </c>
      <c r="S90" s="244"/>
      <c r="T90" s="279" t="s">
        <v>32</v>
      </c>
      <c r="U90" s="254"/>
      <c r="V90" s="493" t="s">
        <v>33</v>
      </c>
      <c r="W90" s="51"/>
      <c r="X90" s="78" t="s">
        <v>34</v>
      </c>
      <c r="Y90" s="158"/>
      <c r="Z90" s="51" t="s">
        <v>35</v>
      </c>
      <c r="AA90" s="51"/>
      <c r="AB90" s="78" t="s">
        <v>36</v>
      </c>
      <c r="AC90" s="278"/>
      <c r="AD90" s="275" t="s">
        <v>37</v>
      </c>
      <c r="AE90" s="244"/>
      <c r="AF90" s="279"/>
      <c r="AG90" s="492"/>
      <c r="AH90" s="493"/>
      <c r="AI90" s="494"/>
      <c r="AJ90" s="169"/>
      <c r="AK90" s="52">
        <f>(COUNTA(N90:AG90)*2)</f>
        <v>18</v>
      </c>
      <c r="AL90" s="44">
        <v>22</v>
      </c>
      <c r="AM90" s="45">
        <f t="shared" si="64"/>
        <v>40</v>
      </c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</row>
    <row r="91" spans="1:128" ht="15.75" customHeight="1" x14ac:dyDescent="0.35">
      <c r="A91" s="733" t="s">
        <v>144</v>
      </c>
      <c r="B91" s="311" t="s">
        <v>38</v>
      </c>
      <c r="C91" s="359" t="s">
        <v>39</v>
      </c>
      <c r="D91" s="382" t="s">
        <v>145</v>
      </c>
      <c r="E91" s="360">
        <v>30</v>
      </c>
      <c r="F91" s="431"/>
      <c r="G91" s="67">
        <v>1</v>
      </c>
      <c r="H91" s="431"/>
      <c r="I91" s="66" t="s">
        <v>129</v>
      </c>
      <c r="J91" s="526"/>
      <c r="K91" s="687"/>
      <c r="L91" s="532"/>
      <c r="M91" s="167"/>
      <c r="N91" s="237" t="s">
        <v>29</v>
      </c>
      <c r="O91" s="332"/>
      <c r="P91" s="643" t="s">
        <v>30</v>
      </c>
      <c r="Q91" s="244"/>
      <c r="R91" s="244" t="s">
        <v>31</v>
      </c>
      <c r="S91" s="244"/>
      <c r="T91" s="279" t="s">
        <v>32</v>
      </c>
      <c r="U91" s="254"/>
      <c r="V91" s="493" t="s">
        <v>33</v>
      </c>
      <c r="W91" s="51"/>
      <c r="X91" s="78" t="s">
        <v>34</v>
      </c>
      <c r="Y91" s="158"/>
      <c r="Z91" s="51" t="s">
        <v>35</v>
      </c>
      <c r="AA91" s="51"/>
      <c r="AB91" s="78" t="s">
        <v>36</v>
      </c>
      <c r="AC91" s="278"/>
      <c r="AD91" s="244" t="s">
        <v>37</v>
      </c>
      <c r="AE91" s="244"/>
      <c r="AF91" s="279"/>
      <c r="AG91" s="492"/>
      <c r="AH91" s="493"/>
      <c r="AI91" s="494"/>
      <c r="AJ91" s="169"/>
      <c r="AK91" s="52">
        <f>(COUNTA(P91:AF91)*2)</f>
        <v>16</v>
      </c>
      <c r="AL91" s="44">
        <v>22</v>
      </c>
      <c r="AM91" s="45">
        <f t="shared" si="64"/>
        <v>38</v>
      </c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</row>
    <row r="92" spans="1:128" ht="16.5" customHeight="1" x14ac:dyDescent="0.35">
      <c r="A92" s="745" t="s">
        <v>144</v>
      </c>
      <c r="B92" s="363" t="s">
        <v>13</v>
      </c>
      <c r="C92" s="364" t="s">
        <v>50</v>
      </c>
      <c r="D92" s="382" t="s">
        <v>145</v>
      </c>
      <c r="E92" s="360">
        <v>30</v>
      </c>
      <c r="F92" s="431"/>
      <c r="G92" s="67">
        <v>1</v>
      </c>
      <c r="H92" s="431"/>
      <c r="I92" s="66" t="s">
        <v>126</v>
      </c>
      <c r="J92" s="526"/>
      <c r="K92" s="527"/>
      <c r="L92" s="532"/>
      <c r="M92" s="167"/>
      <c r="N92" s="237"/>
      <c r="O92" s="332"/>
      <c r="P92" s="278"/>
      <c r="Q92" s="244"/>
      <c r="R92" s="689" t="s">
        <v>51</v>
      </c>
      <c r="S92" s="689"/>
      <c r="T92" s="690" t="s">
        <v>51</v>
      </c>
      <c r="U92" s="691"/>
      <c r="V92" s="698"/>
      <c r="W92" s="692"/>
      <c r="X92" s="685" t="s">
        <v>51</v>
      </c>
      <c r="Y92" s="693"/>
      <c r="Z92" s="692" t="s">
        <v>51</v>
      </c>
      <c r="AA92" s="692"/>
      <c r="AB92" s="685" t="s">
        <v>51</v>
      </c>
      <c r="AC92" s="694"/>
      <c r="AD92" s="695"/>
      <c r="AE92" s="696"/>
      <c r="AF92" s="688"/>
      <c r="AG92" s="507"/>
      <c r="AH92" s="493"/>
      <c r="AI92" s="494"/>
      <c r="AJ92" s="169"/>
      <c r="AK92" s="52">
        <v>0</v>
      </c>
      <c r="AL92" s="44">
        <v>0</v>
      </c>
      <c r="AM92" s="45">
        <f t="shared" si="64"/>
        <v>0</v>
      </c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</row>
    <row r="93" spans="1:128" ht="16.5" customHeight="1" x14ac:dyDescent="0.35">
      <c r="A93" s="733" t="s">
        <v>144</v>
      </c>
      <c r="B93" s="311" t="s">
        <v>41</v>
      </c>
      <c r="C93" s="359" t="s">
        <v>42</v>
      </c>
      <c r="D93" s="382" t="s">
        <v>145</v>
      </c>
      <c r="E93" s="360">
        <v>30</v>
      </c>
      <c r="F93" s="431"/>
      <c r="G93" s="67">
        <v>1</v>
      </c>
      <c r="H93" s="431"/>
      <c r="I93" s="66" t="s">
        <v>124</v>
      </c>
      <c r="J93" s="526"/>
      <c r="K93" s="527"/>
      <c r="L93" s="532"/>
      <c r="M93" s="167"/>
      <c r="N93" s="237"/>
      <c r="O93" s="332" t="s">
        <v>30</v>
      </c>
      <c r="P93" s="278"/>
      <c r="Q93" s="244" t="s">
        <v>31</v>
      </c>
      <c r="R93" s="244"/>
      <c r="S93" s="244" t="s">
        <v>32</v>
      </c>
      <c r="T93" s="279"/>
      <c r="U93" s="254" t="s">
        <v>33</v>
      </c>
      <c r="V93" s="493"/>
      <c r="W93" s="51" t="s">
        <v>34</v>
      </c>
      <c r="X93" s="78"/>
      <c r="Y93" s="158" t="s">
        <v>35</v>
      </c>
      <c r="Z93" s="51"/>
      <c r="AA93" s="51" t="s">
        <v>36</v>
      </c>
      <c r="AB93" s="78"/>
      <c r="AC93" s="278" t="s">
        <v>37</v>
      </c>
      <c r="AD93" s="245"/>
      <c r="AE93" s="245"/>
      <c r="AF93" s="249"/>
      <c r="AG93" s="507"/>
      <c r="AH93" s="493"/>
      <c r="AI93" s="494"/>
      <c r="AJ93" s="169"/>
      <c r="AK93" s="52">
        <f>(COUNTA(O93:AE93)*3)</f>
        <v>24</v>
      </c>
      <c r="AL93" s="44">
        <v>24</v>
      </c>
      <c r="AM93" s="45">
        <f t="shared" si="64"/>
        <v>48</v>
      </c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</row>
    <row r="94" spans="1:128" ht="31.5" customHeight="1" x14ac:dyDescent="0.35">
      <c r="A94" s="733" t="s">
        <v>144</v>
      </c>
      <c r="B94" s="311" t="s">
        <v>48</v>
      </c>
      <c r="C94" s="359" t="s">
        <v>49</v>
      </c>
      <c r="D94" s="382" t="s">
        <v>145</v>
      </c>
      <c r="E94" s="360">
        <v>30</v>
      </c>
      <c r="F94" s="431"/>
      <c r="G94" s="67">
        <v>1</v>
      </c>
      <c r="H94" s="431"/>
      <c r="I94" s="66" t="s">
        <v>133</v>
      </c>
      <c r="J94" s="526"/>
      <c r="K94" s="527"/>
      <c r="L94" s="532"/>
      <c r="M94" s="167"/>
      <c r="N94" s="237"/>
      <c r="O94" s="332" t="s">
        <v>30</v>
      </c>
      <c r="P94" s="278"/>
      <c r="Q94" s="244" t="s">
        <v>31</v>
      </c>
      <c r="R94" s="244"/>
      <c r="S94" s="244" t="s">
        <v>32</v>
      </c>
      <c r="T94" s="279"/>
      <c r="U94" s="254" t="s">
        <v>33</v>
      </c>
      <c r="V94" s="493"/>
      <c r="W94" s="51" t="s">
        <v>34</v>
      </c>
      <c r="X94" s="78"/>
      <c r="Y94" s="158" t="s">
        <v>35</v>
      </c>
      <c r="Z94" s="51"/>
      <c r="AA94" s="51" t="s">
        <v>36</v>
      </c>
      <c r="AB94" s="78"/>
      <c r="AC94" s="278" t="s">
        <v>37</v>
      </c>
      <c r="AD94" s="245"/>
      <c r="AE94" s="245"/>
      <c r="AF94" s="688"/>
      <c r="AG94" s="507"/>
      <c r="AH94" s="493"/>
      <c r="AI94" s="494"/>
      <c r="AJ94" s="169"/>
      <c r="AK94" s="52">
        <f>(COUNTA(O94:AE94)*3)</f>
        <v>24</v>
      </c>
      <c r="AL94" s="44">
        <v>24</v>
      </c>
      <c r="AM94" s="45">
        <f t="shared" si="64"/>
        <v>48</v>
      </c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0"/>
      <c r="DQ94" s="130"/>
      <c r="DR94" s="130"/>
      <c r="DS94" s="130"/>
      <c r="DT94" s="130"/>
      <c r="DU94" s="130"/>
      <c r="DV94" s="130"/>
      <c r="DW94" s="130"/>
      <c r="DX94" s="130"/>
    </row>
    <row r="95" spans="1:128" ht="26.25" customHeight="1" thickBot="1" x14ac:dyDescent="0.4">
      <c r="A95" s="734" t="s">
        <v>144</v>
      </c>
      <c r="B95" s="380" t="s">
        <v>25</v>
      </c>
      <c r="C95" s="383" t="s">
        <v>26</v>
      </c>
      <c r="D95" s="384" t="s">
        <v>145</v>
      </c>
      <c r="E95" s="385">
        <v>30</v>
      </c>
      <c r="F95" s="426"/>
      <c r="G95" s="74">
        <v>1</v>
      </c>
      <c r="H95" s="426"/>
      <c r="I95" s="176" t="s">
        <v>126</v>
      </c>
      <c r="J95" s="528"/>
      <c r="K95" s="529"/>
      <c r="L95" s="533"/>
      <c r="M95" s="171"/>
      <c r="N95" s="238"/>
      <c r="O95" s="669" t="s">
        <v>30</v>
      </c>
      <c r="P95" s="281"/>
      <c r="Q95" s="313" t="s">
        <v>31</v>
      </c>
      <c r="R95" s="313"/>
      <c r="S95" s="313" t="s">
        <v>32</v>
      </c>
      <c r="T95" s="645"/>
      <c r="U95" s="530" t="s">
        <v>33</v>
      </c>
      <c r="V95" s="499"/>
      <c r="W95" s="56" t="s">
        <v>34</v>
      </c>
      <c r="X95" s="79"/>
      <c r="Y95" s="173" t="s">
        <v>35</v>
      </c>
      <c r="Z95" s="56"/>
      <c r="AA95" s="56" t="s">
        <v>36</v>
      </c>
      <c r="AB95" s="79"/>
      <c r="AC95" s="281" t="s">
        <v>37</v>
      </c>
      <c r="AD95" s="313"/>
      <c r="AE95" s="273"/>
      <c r="AF95" s="646"/>
      <c r="AG95" s="508"/>
      <c r="AH95" s="499"/>
      <c r="AI95" s="500"/>
      <c r="AJ95" s="174"/>
      <c r="AK95" s="52">
        <f>(COUNTA(O95:AE95)*3)</f>
        <v>24</v>
      </c>
      <c r="AL95" s="44">
        <v>24</v>
      </c>
      <c r="AM95" s="45">
        <f t="shared" si="64"/>
        <v>48</v>
      </c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</row>
    <row r="96" spans="1:128" ht="15.75" customHeight="1" x14ac:dyDescent="0.35">
      <c r="A96" s="735" t="s">
        <v>146</v>
      </c>
      <c r="B96" s="363" t="s">
        <v>62</v>
      </c>
      <c r="C96" s="364" t="s">
        <v>63</v>
      </c>
      <c r="D96" s="366" t="s">
        <v>145</v>
      </c>
      <c r="E96" s="355">
        <v>14</v>
      </c>
      <c r="F96" s="425"/>
      <c r="G96" s="65">
        <v>2</v>
      </c>
      <c r="H96" s="425"/>
      <c r="I96" s="64" t="s">
        <v>124</v>
      </c>
      <c r="J96" s="524"/>
      <c r="K96" s="686"/>
      <c r="L96" s="253"/>
      <c r="M96" s="42" t="s">
        <v>30</v>
      </c>
      <c r="N96" s="42"/>
      <c r="O96" s="77" t="s">
        <v>31</v>
      </c>
      <c r="P96" s="276"/>
      <c r="Q96" s="246" t="s">
        <v>32</v>
      </c>
      <c r="R96" s="246"/>
      <c r="S96" s="246" t="s">
        <v>33</v>
      </c>
      <c r="T96" s="277"/>
      <c r="U96" s="253" t="s">
        <v>34</v>
      </c>
      <c r="V96" s="489"/>
      <c r="W96" s="42" t="s">
        <v>35</v>
      </c>
      <c r="X96" s="77"/>
      <c r="Y96" s="155" t="s">
        <v>36</v>
      </c>
      <c r="Z96" s="42"/>
      <c r="AA96" s="42" t="s">
        <v>37</v>
      </c>
      <c r="AB96" s="77"/>
      <c r="AC96" s="596"/>
      <c r="AD96" s="302"/>
      <c r="AE96" s="247"/>
      <c r="AF96" s="248"/>
      <c r="AG96" s="476"/>
      <c r="AH96" s="477"/>
      <c r="AI96" s="478"/>
      <c r="AJ96" s="156"/>
      <c r="AK96" s="157">
        <f t="shared" ref="AK96:AK97" si="65">(COUNTA(L96:AB96)*3)</f>
        <v>24</v>
      </c>
      <c r="AL96" s="57">
        <v>24</v>
      </c>
      <c r="AM96" s="41">
        <f t="shared" si="64"/>
        <v>48</v>
      </c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</row>
    <row r="97" spans="1:128" ht="15.75" customHeight="1" x14ac:dyDescent="0.35">
      <c r="A97" s="721" t="s">
        <v>146</v>
      </c>
      <c r="B97" s="358" t="s">
        <v>58</v>
      </c>
      <c r="C97" s="359" t="s">
        <v>59</v>
      </c>
      <c r="D97" s="362" t="s">
        <v>145</v>
      </c>
      <c r="E97" s="360">
        <f>+E96</f>
        <v>14</v>
      </c>
      <c r="F97" s="431"/>
      <c r="G97" s="67">
        <v>2</v>
      </c>
      <c r="H97" s="431"/>
      <c r="I97" s="66" t="s">
        <v>133</v>
      </c>
      <c r="J97" s="526"/>
      <c r="K97" s="687"/>
      <c r="L97" s="254"/>
      <c r="M97" s="51" t="s">
        <v>30</v>
      </c>
      <c r="N97" s="51"/>
      <c r="O97" s="78" t="s">
        <v>31</v>
      </c>
      <c r="P97" s="278"/>
      <c r="Q97" s="244" t="s">
        <v>32</v>
      </c>
      <c r="R97" s="244"/>
      <c r="S97" s="244" t="s">
        <v>33</v>
      </c>
      <c r="T97" s="279"/>
      <c r="U97" s="254" t="s">
        <v>34</v>
      </c>
      <c r="V97" s="493"/>
      <c r="W97" s="51" t="s">
        <v>35</v>
      </c>
      <c r="X97" s="78"/>
      <c r="Y97" s="158" t="s">
        <v>36</v>
      </c>
      <c r="Z97" s="51"/>
      <c r="AA97" s="51" t="s">
        <v>37</v>
      </c>
      <c r="AB97" s="78"/>
      <c r="AC97" s="331"/>
      <c r="AD97" s="304"/>
      <c r="AE97" s="245"/>
      <c r="AF97" s="249"/>
      <c r="AG97" s="480"/>
      <c r="AH97" s="481"/>
      <c r="AI97" s="482"/>
      <c r="AJ97" s="159"/>
      <c r="AK97" s="160">
        <f t="shared" si="65"/>
        <v>24</v>
      </c>
      <c r="AL97" s="44">
        <v>24</v>
      </c>
      <c r="AM97" s="45">
        <f t="shared" si="64"/>
        <v>48</v>
      </c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</row>
    <row r="98" spans="1:128" ht="15.75" customHeight="1" x14ac:dyDescent="0.35">
      <c r="A98" s="721" t="s">
        <v>146</v>
      </c>
      <c r="B98" s="358" t="s">
        <v>60</v>
      </c>
      <c r="C98" s="359" t="s">
        <v>61</v>
      </c>
      <c r="D98" s="362" t="s">
        <v>145</v>
      </c>
      <c r="E98" s="360">
        <f>+E97</f>
        <v>14</v>
      </c>
      <c r="F98" s="431"/>
      <c r="G98" s="67">
        <v>2</v>
      </c>
      <c r="H98" s="431"/>
      <c r="I98" s="66" t="s">
        <v>132</v>
      </c>
      <c r="J98" s="526"/>
      <c r="K98" s="687"/>
      <c r="L98" s="254"/>
      <c r="M98" s="51" t="s">
        <v>30</v>
      </c>
      <c r="N98" s="51"/>
      <c r="O98" s="78" t="s">
        <v>31</v>
      </c>
      <c r="P98" s="278"/>
      <c r="Q98" s="244" t="s">
        <v>32</v>
      </c>
      <c r="R98" s="244"/>
      <c r="S98" s="244" t="s">
        <v>33</v>
      </c>
      <c r="T98" s="279"/>
      <c r="U98" s="254" t="s">
        <v>34</v>
      </c>
      <c r="V98" s="493"/>
      <c r="W98" s="51" t="s">
        <v>35</v>
      </c>
      <c r="X98" s="78"/>
      <c r="Y98" s="158" t="s">
        <v>36</v>
      </c>
      <c r="Z98" s="51"/>
      <c r="AA98" s="51" t="s">
        <v>37</v>
      </c>
      <c r="AB98" s="78"/>
      <c r="AC98" s="331"/>
      <c r="AD98" s="304"/>
      <c r="AE98" s="245"/>
      <c r="AF98" s="249"/>
      <c r="AG98" s="480"/>
      <c r="AH98" s="481"/>
      <c r="AI98" s="482"/>
      <c r="AJ98" s="159"/>
      <c r="AK98" s="160">
        <f>(COUNTA(L98:AB98)*2)</f>
        <v>16</v>
      </c>
      <c r="AL98" s="44">
        <v>22</v>
      </c>
      <c r="AM98" s="45">
        <f t="shared" si="64"/>
        <v>38</v>
      </c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</row>
    <row r="99" spans="1:128" ht="15.75" customHeight="1" x14ac:dyDescent="0.35">
      <c r="A99" s="721" t="s">
        <v>146</v>
      </c>
      <c r="B99" s="358" t="s">
        <v>54</v>
      </c>
      <c r="C99" s="359" t="s">
        <v>55</v>
      </c>
      <c r="D99" s="362" t="s">
        <v>145</v>
      </c>
      <c r="E99" s="360">
        <f>+E98</f>
        <v>14</v>
      </c>
      <c r="F99" s="431"/>
      <c r="G99" s="67">
        <v>2</v>
      </c>
      <c r="H99" s="431"/>
      <c r="I99" s="66" t="s">
        <v>124</v>
      </c>
      <c r="J99" s="526"/>
      <c r="K99" s="527"/>
      <c r="L99" s="254" t="s">
        <v>30</v>
      </c>
      <c r="M99" s="51"/>
      <c r="N99" s="51" t="s">
        <v>31</v>
      </c>
      <c r="O99" s="78"/>
      <c r="P99" s="278" t="s">
        <v>32</v>
      </c>
      <c r="Q99" s="244"/>
      <c r="R99" s="244" t="s">
        <v>33</v>
      </c>
      <c r="S99" s="244"/>
      <c r="T99" s="279" t="s">
        <v>34</v>
      </c>
      <c r="U99" s="254"/>
      <c r="V99" s="493" t="s">
        <v>35</v>
      </c>
      <c r="W99" s="51"/>
      <c r="X99" s="78" t="s">
        <v>36</v>
      </c>
      <c r="Y99" s="158"/>
      <c r="Z99" s="51" t="s">
        <v>37</v>
      </c>
      <c r="AA99" s="51"/>
      <c r="AB99" s="78"/>
      <c r="AC99" s="331"/>
      <c r="AD99" s="275"/>
      <c r="AE99" s="245"/>
      <c r="AF99" s="249"/>
      <c r="AG99" s="480"/>
      <c r="AH99" s="481"/>
      <c r="AI99" s="482"/>
      <c r="AJ99" s="159"/>
      <c r="AK99" s="160">
        <f t="shared" ref="AK99:AK100" si="66">(COUNTA(L99:AB99)*3)</f>
        <v>24</v>
      </c>
      <c r="AL99" s="44">
        <v>24</v>
      </c>
      <c r="AM99" s="45">
        <f t="shared" si="64"/>
        <v>48</v>
      </c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</row>
    <row r="100" spans="1:128" ht="15.75" customHeight="1" x14ac:dyDescent="0.35">
      <c r="A100" s="721" t="s">
        <v>146</v>
      </c>
      <c r="B100" s="358" t="s">
        <v>56</v>
      </c>
      <c r="C100" s="359" t="s">
        <v>57</v>
      </c>
      <c r="D100" s="362" t="s">
        <v>145</v>
      </c>
      <c r="E100" s="360">
        <f>+E99</f>
        <v>14</v>
      </c>
      <c r="F100" s="431"/>
      <c r="G100" s="67">
        <v>2</v>
      </c>
      <c r="H100" s="431"/>
      <c r="I100" s="66" t="s">
        <v>133</v>
      </c>
      <c r="J100" s="526"/>
      <c r="K100" s="527"/>
      <c r="L100" s="254" t="s">
        <v>30</v>
      </c>
      <c r="M100" s="51"/>
      <c r="N100" s="51" t="s">
        <v>31</v>
      </c>
      <c r="O100" s="78"/>
      <c r="P100" s="278" t="s">
        <v>32</v>
      </c>
      <c r="Q100" s="244"/>
      <c r="R100" s="244" t="s">
        <v>33</v>
      </c>
      <c r="S100" s="244"/>
      <c r="T100" s="279" t="s">
        <v>34</v>
      </c>
      <c r="U100" s="254"/>
      <c r="V100" s="493" t="s">
        <v>35</v>
      </c>
      <c r="W100" s="51"/>
      <c r="X100" s="78" t="s">
        <v>36</v>
      </c>
      <c r="Y100" s="158"/>
      <c r="Z100" s="51" t="s">
        <v>37</v>
      </c>
      <c r="AA100" s="51"/>
      <c r="AB100" s="78"/>
      <c r="AC100" s="331"/>
      <c r="AD100" s="275"/>
      <c r="AE100" s="245"/>
      <c r="AF100" s="249"/>
      <c r="AG100" s="480"/>
      <c r="AH100" s="481"/>
      <c r="AI100" s="482"/>
      <c r="AJ100" s="159"/>
      <c r="AK100" s="160">
        <f t="shared" si="66"/>
        <v>24</v>
      </c>
      <c r="AL100" s="44">
        <v>24</v>
      </c>
      <c r="AM100" s="45">
        <f t="shared" si="64"/>
        <v>48</v>
      </c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</row>
    <row r="101" spans="1:128" ht="16.5" customHeight="1" thickBot="1" x14ac:dyDescent="0.4">
      <c r="A101" s="731" t="s">
        <v>146</v>
      </c>
      <c r="B101" s="370" t="s">
        <v>52</v>
      </c>
      <c r="C101" s="377" t="s">
        <v>53</v>
      </c>
      <c r="D101" s="376" t="s">
        <v>145</v>
      </c>
      <c r="E101" s="385">
        <f>+E100</f>
        <v>14</v>
      </c>
      <c r="F101" s="426"/>
      <c r="G101" s="74">
        <v>2</v>
      </c>
      <c r="H101" s="426"/>
      <c r="I101" s="176" t="s">
        <v>132</v>
      </c>
      <c r="J101" s="528"/>
      <c r="K101" s="529"/>
      <c r="L101" s="530" t="s">
        <v>30</v>
      </c>
      <c r="M101" s="56"/>
      <c r="N101" s="56" t="s">
        <v>31</v>
      </c>
      <c r="O101" s="79"/>
      <c r="P101" s="280" t="s">
        <v>32</v>
      </c>
      <c r="Q101" s="250"/>
      <c r="R101" s="250" t="s">
        <v>33</v>
      </c>
      <c r="S101" s="250"/>
      <c r="T101" s="282" t="s">
        <v>34</v>
      </c>
      <c r="U101" s="530"/>
      <c r="V101" s="499" t="s">
        <v>35</v>
      </c>
      <c r="W101" s="56"/>
      <c r="X101" s="79" t="s">
        <v>36</v>
      </c>
      <c r="Y101" s="173"/>
      <c r="Z101" s="56" t="s">
        <v>37</v>
      </c>
      <c r="AA101" s="56"/>
      <c r="AB101" s="79"/>
      <c r="AC101" s="630"/>
      <c r="AD101" s="670"/>
      <c r="AE101" s="251"/>
      <c r="AF101" s="252"/>
      <c r="AG101" s="502"/>
      <c r="AH101" s="503"/>
      <c r="AI101" s="504"/>
      <c r="AJ101" s="175"/>
      <c r="AK101" s="163">
        <f>(COUNTA(L101:AB101)*2)</f>
        <v>16</v>
      </c>
      <c r="AL101" s="63">
        <v>22</v>
      </c>
      <c r="AM101" s="55">
        <f t="shared" si="64"/>
        <v>38</v>
      </c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</row>
    <row r="102" spans="1:128" ht="35.25" customHeight="1" x14ac:dyDescent="0.35">
      <c r="A102" s="732" t="s">
        <v>147</v>
      </c>
      <c r="B102" s="310" t="s">
        <v>70</v>
      </c>
      <c r="C102" s="737" t="s">
        <v>71</v>
      </c>
      <c r="D102" s="366" t="s">
        <v>145</v>
      </c>
      <c r="E102" s="355">
        <v>10</v>
      </c>
      <c r="F102" s="432"/>
      <c r="G102" s="65">
        <v>3</v>
      </c>
      <c r="H102" s="433"/>
      <c r="I102" s="72" t="s">
        <v>124</v>
      </c>
      <c r="J102" s="524"/>
      <c r="K102" s="686"/>
      <c r="L102" s="155" t="s">
        <v>30</v>
      </c>
      <c r="M102" s="42"/>
      <c r="N102" s="42" t="s">
        <v>31</v>
      </c>
      <c r="O102" s="77"/>
      <c r="P102" s="276" t="s">
        <v>32</v>
      </c>
      <c r="Q102" s="246"/>
      <c r="R102" s="246" t="s">
        <v>33</v>
      </c>
      <c r="S102" s="246"/>
      <c r="T102" s="277" t="s">
        <v>34</v>
      </c>
      <c r="U102" s="42"/>
      <c r="V102" s="489" t="s">
        <v>35</v>
      </c>
      <c r="W102" s="42"/>
      <c r="X102" s="77" t="s">
        <v>36</v>
      </c>
      <c r="Y102" s="155"/>
      <c r="Z102" s="42" t="s">
        <v>37</v>
      </c>
      <c r="AA102" s="42"/>
      <c r="AB102" s="77"/>
      <c r="AC102" s="596"/>
      <c r="AD102" s="302"/>
      <c r="AE102" s="247"/>
      <c r="AF102" s="248"/>
      <c r="AG102" s="477"/>
      <c r="AH102" s="477"/>
      <c r="AI102" s="478"/>
      <c r="AJ102" s="156"/>
      <c r="AK102" s="157">
        <f t="shared" ref="AK102:AK103" si="67">(COUNTA(L102:AB102)*3)</f>
        <v>24</v>
      </c>
      <c r="AL102" s="57">
        <v>24</v>
      </c>
      <c r="AM102" s="41">
        <f t="shared" si="64"/>
        <v>48</v>
      </c>
      <c r="AN102" s="134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</row>
    <row r="103" spans="1:128" ht="34.5" customHeight="1" x14ac:dyDescent="0.35">
      <c r="A103" s="733" t="s">
        <v>147</v>
      </c>
      <c r="B103" s="311" t="s">
        <v>72</v>
      </c>
      <c r="C103" s="386" t="s">
        <v>73</v>
      </c>
      <c r="D103" s="362" t="s">
        <v>145</v>
      </c>
      <c r="E103" s="360">
        <f>+E102</f>
        <v>10</v>
      </c>
      <c r="F103" s="434"/>
      <c r="G103" s="67">
        <v>3</v>
      </c>
      <c r="H103" s="435"/>
      <c r="I103" s="73" t="s">
        <v>133</v>
      </c>
      <c r="J103" s="526"/>
      <c r="K103" s="687"/>
      <c r="L103" s="158" t="s">
        <v>30</v>
      </c>
      <c r="M103" s="51"/>
      <c r="N103" s="51" t="s">
        <v>31</v>
      </c>
      <c r="O103" s="78"/>
      <c r="P103" s="278" t="s">
        <v>32</v>
      </c>
      <c r="Q103" s="244"/>
      <c r="R103" s="244" t="s">
        <v>33</v>
      </c>
      <c r="S103" s="244"/>
      <c r="T103" s="279" t="s">
        <v>34</v>
      </c>
      <c r="U103" s="51"/>
      <c r="V103" s="493" t="s">
        <v>35</v>
      </c>
      <c r="W103" s="51"/>
      <c r="X103" s="78" t="s">
        <v>36</v>
      </c>
      <c r="Y103" s="158"/>
      <c r="Z103" s="51" t="s">
        <v>37</v>
      </c>
      <c r="AA103" s="51"/>
      <c r="AB103" s="78"/>
      <c r="AC103" s="331"/>
      <c r="AD103" s="304"/>
      <c r="AE103" s="245"/>
      <c r="AF103" s="249"/>
      <c r="AG103" s="481"/>
      <c r="AH103" s="481"/>
      <c r="AI103" s="482"/>
      <c r="AJ103" s="159"/>
      <c r="AK103" s="160">
        <f t="shared" si="67"/>
        <v>24</v>
      </c>
      <c r="AL103" s="44">
        <v>24</v>
      </c>
      <c r="AM103" s="45">
        <f t="shared" si="64"/>
        <v>48</v>
      </c>
      <c r="AN103" s="134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</row>
    <row r="104" spans="1:128" ht="31.5" customHeight="1" x14ac:dyDescent="0.35">
      <c r="A104" s="733" t="s">
        <v>147</v>
      </c>
      <c r="B104" s="311" t="s">
        <v>74</v>
      </c>
      <c r="C104" s="386" t="s">
        <v>75</v>
      </c>
      <c r="D104" s="362" t="s">
        <v>145</v>
      </c>
      <c r="E104" s="360">
        <f>+E103</f>
        <v>10</v>
      </c>
      <c r="F104" s="434"/>
      <c r="G104" s="67">
        <v>3</v>
      </c>
      <c r="H104" s="435"/>
      <c r="I104" s="73" t="s">
        <v>132</v>
      </c>
      <c r="J104" s="526"/>
      <c r="K104" s="687"/>
      <c r="L104" s="158" t="s">
        <v>30</v>
      </c>
      <c r="M104" s="51"/>
      <c r="N104" s="51" t="s">
        <v>31</v>
      </c>
      <c r="O104" s="78"/>
      <c r="P104" s="278" t="s">
        <v>32</v>
      </c>
      <c r="Q104" s="244"/>
      <c r="R104" s="244" t="s">
        <v>33</v>
      </c>
      <c r="S104" s="244"/>
      <c r="T104" s="279" t="s">
        <v>34</v>
      </c>
      <c r="U104" s="51"/>
      <c r="V104" s="493" t="s">
        <v>35</v>
      </c>
      <c r="W104" s="51"/>
      <c r="X104" s="78" t="s">
        <v>36</v>
      </c>
      <c r="Y104" s="158"/>
      <c r="Z104" s="51" t="s">
        <v>37</v>
      </c>
      <c r="AA104" s="51"/>
      <c r="AB104" s="78"/>
      <c r="AC104" s="331"/>
      <c r="AD104" s="304"/>
      <c r="AE104" s="245"/>
      <c r="AF104" s="249"/>
      <c r="AG104" s="481"/>
      <c r="AH104" s="481"/>
      <c r="AI104" s="482"/>
      <c r="AJ104" s="159"/>
      <c r="AK104" s="160">
        <f>(COUNTA(L104:AB104)*2)</f>
        <v>16</v>
      </c>
      <c r="AL104" s="44">
        <v>22</v>
      </c>
      <c r="AM104" s="45">
        <f t="shared" si="64"/>
        <v>38</v>
      </c>
      <c r="AN104" s="134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</row>
    <row r="105" spans="1:128" ht="15.75" customHeight="1" x14ac:dyDescent="0.35">
      <c r="A105" s="733" t="s">
        <v>147</v>
      </c>
      <c r="B105" s="311" t="s">
        <v>64</v>
      </c>
      <c r="C105" s="386" t="s">
        <v>65</v>
      </c>
      <c r="D105" s="362" t="s">
        <v>145</v>
      </c>
      <c r="E105" s="360">
        <f>+E104</f>
        <v>10</v>
      </c>
      <c r="F105" s="434"/>
      <c r="G105" s="67">
        <v>3</v>
      </c>
      <c r="H105" s="435"/>
      <c r="I105" s="73" t="s">
        <v>124</v>
      </c>
      <c r="J105" s="526"/>
      <c r="K105" s="527"/>
      <c r="L105" s="158"/>
      <c r="M105" s="51" t="s">
        <v>30</v>
      </c>
      <c r="N105" s="51"/>
      <c r="O105" s="78" t="s">
        <v>31</v>
      </c>
      <c r="P105" s="278"/>
      <c r="Q105" s="244" t="s">
        <v>32</v>
      </c>
      <c r="R105" s="244"/>
      <c r="S105" s="244" t="s">
        <v>33</v>
      </c>
      <c r="T105" s="279"/>
      <c r="U105" s="51" t="s">
        <v>34</v>
      </c>
      <c r="V105" s="493"/>
      <c r="W105" s="51" t="s">
        <v>35</v>
      </c>
      <c r="X105" s="78"/>
      <c r="Y105" s="158" t="s">
        <v>36</v>
      </c>
      <c r="Z105" s="51"/>
      <c r="AA105" s="51" t="s">
        <v>37</v>
      </c>
      <c r="AB105" s="78"/>
      <c r="AC105" s="331"/>
      <c r="AD105" s="275"/>
      <c r="AE105" s="245"/>
      <c r="AF105" s="249"/>
      <c r="AG105" s="481"/>
      <c r="AH105" s="481"/>
      <c r="AI105" s="482"/>
      <c r="AJ105" s="159"/>
      <c r="AK105" s="160">
        <f t="shared" ref="AK105:AK112" si="68">(COUNTA(L105:AB105)*3)</f>
        <v>24</v>
      </c>
      <c r="AL105" s="44">
        <v>24</v>
      </c>
      <c r="AM105" s="45">
        <f t="shared" si="64"/>
        <v>48</v>
      </c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</row>
    <row r="106" spans="1:128" ht="15.75" customHeight="1" x14ac:dyDescent="0.35">
      <c r="A106" s="733" t="s">
        <v>147</v>
      </c>
      <c r="B106" s="311" t="s">
        <v>66</v>
      </c>
      <c r="C106" s="386" t="s">
        <v>67</v>
      </c>
      <c r="D106" s="362" t="s">
        <v>145</v>
      </c>
      <c r="E106" s="358">
        <f>+E105</f>
        <v>10</v>
      </c>
      <c r="F106" s="434"/>
      <c r="G106" s="45">
        <v>3</v>
      </c>
      <c r="H106" s="435"/>
      <c r="I106" s="73" t="s">
        <v>133</v>
      </c>
      <c r="J106" s="526"/>
      <c r="K106" s="527"/>
      <c r="L106" s="158"/>
      <c r="M106" s="51" t="s">
        <v>30</v>
      </c>
      <c r="N106" s="51"/>
      <c r="O106" s="78" t="s">
        <v>31</v>
      </c>
      <c r="P106" s="278"/>
      <c r="Q106" s="244" t="s">
        <v>32</v>
      </c>
      <c r="R106" s="244"/>
      <c r="S106" s="244" t="s">
        <v>33</v>
      </c>
      <c r="T106" s="279"/>
      <c r="U106" s="51" t="s">
        <v>34</v>
      </c>
      <c r="V106" s="493"/>
      <c r="W106" s="51" t="s">
        <v>35</v>
      </c>
      <c r="X106" s="78"/>
      <c r="Y106" s="158" t="s">
        <v>36</v>
      </c>
      <c r="Z106" s="51"/>
      <c r="AA106" s="51" t="s">
        <v>37</v>
      </c>
      <c r="AB106" s="78"/>
      <c r="AC106" s="331"/>
      <c r="AD106" s="275"/>
      <c r="AE106" s="245"/>
      <c r="AF106" s="249"/>
      <c r="AG106" s="481"/>
      <c r="AH106" s="481"/>
      <c r="AI106" s="482"/>
      <c r="AJ106" s="159"/>
      <c r="AK106" s="160">
        <f t="shared" si="68"/>
        <v>24</v>
      </c>
      <c r="AL106" s="44">
        <v>24</v>
      </c>
      <c r="AM106" s="45">
        <f t="shared" si="64"/>
        <v>48</v>
      </c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</row>
    <row r="107" spans="1:128" ht="16.5" customHeight="1" thickBot="1" x14ac:dyDescent="0.4">
      <c r="A107" s="734" t="s">
        <v>147</v>
      </c>
      <c r="B107" s="312" t="s">
        <v>68</v>
      </c>
      <c r="C107" s="374" t="s">
        <v>69</v>
      </c>
      <c r="D107" s="371" t="s">
        <v>145</v>
      </c>
      <c r="E107" s="370">
        <f>+E106</f>
        <v>10</v>
      </c>
      <c r="F107" s="436"/>
      <c r="G107" s="68">
        <v>3</v>
      </c>
      <c r="H107" s="437"/>
      <c r="I107" s="75" t="s">
        <v>126</v>
      </c>
      <c r="J107" s="528"/>
      <c r="K107" s="529"/>
      <c r="L107" s="173"/>
      <c r="M107" s="56" t="s">
        <v>30</v>
      </c>
      <c r="N107" s="56"/>
      <c r="O107" s="79" t="s">
        <v>31</v>
      </c>
      <c r="P107" s="280"/>
      <c r="Q107" s="250" t="s">
        <v>32</v>
      </c>
      <c r="R107" s="250"/>
      <c r="S107" s="250" t="s">
        <v>33</v>
      </c>
      <c r="T107" s="282"/>
      <c r="U107" s="56" t="s">
        <v>34</v>
      </c>
      <c r="V107" s="499"/>
      <c r="W107" s="56" t="s">
        <v>35</v>
      </c>
      <c r="X107" s="79"/>
      <c r="Y107" s="173" t="s">
        <v>36</v>
      </c>
      <c r="Z107" s="56"/>
      <c r="AA107" s="56" t="s">
        <v>37</v>
      </c>
      <c r="AB107" s="79"/>
      <c r="AC107" s="630"/>
      <c r="AD107" s="670"/>
      <c r="AE107" s="251"/>
      <c r="AF107" s="252"/>
      <c r="AG107" s="503"/>
      <c r="AH107" s="503"/>
      <c r="AI107" s="504"/>
      <c r="AJ107" s="175"/>
      <c r="AK107" s="163">
        <f t="shared" si="68"/>
        <v>24</v>
      </c>
      <c r="AL107" s="63">
        <v>24</v>
      </c>
      <c r="AM107" s="55">
        <f t="shared" si="64"/>
        <v>48</v>
      </c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</row>
    <row r="108" spans="1:128" ht="33" customHeight="1" x14ac:dyDescent="0.35">
      <c r="A108" s="729" t="s">
        <v>148</v>
      </c>
      <c r="B108" s="736" t="s">
        <v>84</v>
      </c>
      <c r="C108" s="373" t="s">
        <v>85</v>
      </c>
      <c r="D108" s="353" t="s">
        <v>145</v>
      </c>
      <c r="E108" s="355">
        <v>18</v>
      </c>
      <c r="F108" s="425"/>
      <c r="G108" s="65">
        <v>4</v>
      </c>
      <c r="H108" s="425"/>
      <c r="I108" s="41" t="s">
        <v>124</v>
      </c>
      <c r="J108" s="524"/>
      <c r="K108" s="686"/>
      <c r="L108" s="155" t="s">
        <v>30</v>
      </c>
      <c r="M108" s="42"/>
      <c r="N108" s="42" t="s">
        <v>31</v>
      </c>
      <c r="O108" s="77"/>
      <c r="P108" s="276" t="s">
        <v>32</v>
      </c>
      <c r="Q108" s="246"/>
      <c r="R108" s="246" t="s">
        <v>33</v>
      </c>
      <c r="S108" s="246"/>
      <c r="T108" s="277" t="s">
        <v>34</v>
      </c>
      <c r="U108" s="42"/>
      <c r="V108" s="489" t="s">
        <v>35</v>
      </c>
      <c r="W108" s="42"/>
      <c r="X108" s="77" t="s">
        <v>36</v>
      </c>
      <c r="Y108" s="155"/>
      <c r="Z108" s="42" t="s">
        <v>37</v>
      </c>
      <c r="AA108" s="42"/>
      <c r="AB108" s="77"/>
      <c r="AC108" s="596"/>
      <c r="AD108" s="302"/>
      <c r="AE108" s="247"/>
      <c r="AF108" s="248"/>
      <c r="AG108" s="477"/>
      <c r="AH108" s="477"/>
      <c r="AI108" s="478"/>
      <c r="AJ108" s="156"/>
      <c r="AK108" s="157">
        <f t="shared" si="68"/>
        <v>24</v>
      </c>
      <c r="AL108" s="57">
        <v>24</v>
      </c>
      <c r="AM108" s="41">
        <f t="shared" si="64"/>
        <v>48</v>
      </c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</row>
    <row r="109" spans="1:128" ht="15.75" customHeight="1" x14ac:dyDescent="0.35">
      <c r="A109" s="721" t="s">
        <v>148</v>
      </c>
      <c r="B109" s="370" t="s">
        <v>76</v>
      </c>
      <c r="C109" s="374" t="s">
        <v>77</v>
      </c>
      <c r="D109" s="358" t="s">
        <v>145</v>
      </c>
      <c r="E109" s="360">
        <f>+E108</f>
        <v>18</v>
      </c>
      <c r="F109" s="431"/>
      <c r="G109" s="67">
        <v>4</v>
      </c>
      <c r="H109" s="431"/>
      <c r="I109" s="45" t="s">
        <v>133</v>
      </c>
      <c r="J109" s="526"/>
      <c r="K109" s="687"/>
      <c r="L109" s="158" t="s">
        <v>30</v>
      </c>
      <c r="M109" s="51"/>
      <c r="N109" s="51" t="s">
        <v>31</v>
      </c>
      <c r="O109" s="78"/>
      <c r="P109" s="278" t="s">
        <v>32</v>
      </c>
      <c r="Q109" s="244"/>
      <c r="R109" s="244" t="s">
        <v>33</v>
      </c>
      <c r="S109" s="244"/>
      <c r="T109" s="279" t="s">
        <v>34</v>
      </c>
      <c r="U109" s="51"/>
      <c r="V109" s="493" t="s">
        <v>35</v>
      </c>
      <c r="W109" s="51"/>
      <c r="X109" s="78" t="s">
        <v>36</v>
      </c>
      <c r="Y109" s="158"/>
      <c r="Z109" s="51" t="s">
        <v>37</v>
      </c>
      <c r="AA109" s="51"/>
      <c r="AB109" s="78"/>
      <c r="AC109" s="331"/>
      <c r="AD109" s="304"/>
      <c r="AE109" s="245"/>
      <c r="AF109" s="249"/>
      <c r="AG109" s="481"/>
      <c r="AH109" s="481"/>
      <c r="AI109" s="482"/>
      <c r="AJ109" s="159"/>
      <c r="AK109" s="160">
        <f t="shared" si="68"/>
        <v>24</v>
      </c>
      <c r="AL109" s="44">
        <v>24</v>
      </c>
      <c r="AM109" s="45">
        <f t="shared" si="64"/>
        <v>48</v>
      </c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</row>
    <row r="110" spans="1:128" ht="15.75" customHeight="1" x14ac:dyDescent="0.35">
      <c r="A110" s="721" t="s">
        <v>148</v>
      </c>
      <c r="B110" s="370" t="s">
        <v>80</v>
      </c>
      <c r="C110" s="374" t="s">
        <v>81</v>
      </c>
      <c r="D110" s="358" t="s">
        <v>145</v>
      </c>
      <c r="E110" s="360">
        <f>+E109</f>
        <v>18</v>
      </c>
      <c r="F110" s="431"/>
      <c r="G110" s="67">
        <v>4</v>
      </c>
      <c r="H110" s="431"/>
      <c r="I110" s="45" t="s">
        <v>126</v>
      </c>
      <c r="J110" s="526"/>
      <c r="K110" s="687"/>
      <c r="L110" s="158" t="s">
        <v>30</v>
      </c>
      <c r="M110" s="51"/>
      <c r="N110" s="51" t="s">
        <v>31</v>
      </c>
      <c r="O110" s="78"/>
      <c r="P110" s="278" t="s">
        <v>32</v>
      </c>
      <c r="Q110" s="244"/>
      <c r="R110" s="244" t="s">
        <v>33</v>
      </c>
      <c r="S110" s="244"/>
      <c r="T110" s="279" t="s">
        <v>34</v>
      </c>
      <c r="U110" s="51"/>
      <c r="V110" s="493" t="s">
        <v>35</v>
      </c>
      <c r="W110" s="51"/>
      <c r="X110" s="78" t="s">
        <v>36</v>
      </c>
      <c r="Y110" s="158"/>
      <c r="Z110" s="51" t="s">
        <v>37</v>
      </c>
      <c r="AA110" s="51"/>
      <c r="AB110" s="78"/>
      <c r="AC110" s="331"/>
      <c r="AD110" s="304"/>
      <c r="AE110" s="245"/>
      <c r="AF110" s="249"/>
      <c r="AG110" s="481"/>
      <c r="AH110" s="481"/>
      <c r="AI110" s="482"/>
      <c r="AJ110" s="159"/>
      <c r="AK110" s="160">
        <f t="shared" si="68"/>
        <v>24</v>
      </c>
      <c r="AL110" s="44">
        <v>24</v>
      </c>
      <c r="AM110" s="45">
        <f t="shared" si="64"/>
        <v>48</v>
      </c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</row>
    <row r="111" spans="1:128" ht="31.5" customHeight="1" x14ac:dyDescent="0.35">
      <c r="A111" s="721" t="s">
        <v>148</v>
      </c>
      <c r="B111" s="370" t="s">
        <v>82</v>
      </c>
      <c r="C111" s="374" t="s">
        <v>83</v>
      </c>
      <c r="D111" s="358" t="s">
        <v>145</v>
      </c>
      <c r="E111" s="360">
        <f>+E110</f>
        <v>18</v>
      </c>
      <c r="F111" s="431"/>
      <c r="G111" s="67">
        <v>4</v>
      </c>
      <c r="H111" s="431"/>
      <c r="I111" s="45" t="s">
        <v>124</v>
      </c>
      <c r="J111" s="526"/>
      <c r="K111" s="527"/>
      <c r="L111" s="158"/>
      <c r="M111" s="51" t="s">
        <v>30</v>
      </c>
      <c r="N111" s="51"/>
      <c r="O111" s="78" t="s">
        <v>31</v>
      </c>
      <c r="P111" s="278"/>
      <c r="Q111" s="244" t="s">
        <v>32</v>
      </c>
      <c r="R111" s="244"/>
      <c r="S111" s="244" t="s">
        <v>33</v>
      </c>
      <c r="T111" s="279"/>
      <c r="U111" s="51" t="s">
        <v>34</v>
      </c>
      <c r="V111" s="493"/>
      <c r="W111" s="51" t="s">
        <v>35</v>
      </c>
      <c r="X111" s="78"/>
      <c r="Y111" s="158" t="s">
        <v>36</v>
      </c>
      <c r="Z111" s="51"/>
      <c r="AA111" s="51" t="s">
        <v>37</v>
      </c>
      <c r="AB111" s="78"/>
      <c r="AC111" s="331"/>
      <c r="AD111" s="275"/>
      <c r="AE111" s="245"/>
      <c r="AF111" s="249"/>
      <c r="AG111" s="481"/>
      <c r="AH111" s="481"/>
      <c r="AI111" s="482"/>
      <c r="AJ111" s="159"/>
      <c r="AK111" s="160">
        <f t="shared" si="68"/>
        <v>24</v>
      </c>
      <c r="AL111" s="44">
        <v>24</v>
      </c>
      <c r="AM111" s="45">
        <f t="shared" si="64"/>
        <v>48</v>
      </c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</row>
    <row r="112" spans="1:128" ht="31.5" customHeight="1" x14ac:dyDescent="0.35">
      <c r="A112" s="721" t="s">
        <v>148</v>
      </c>
      <c r="B112" s="370" t="s">
        <v>78</v>
      </c>
      <c r="C112" s="374" t="s">
        <v>79</v>
      </c>
      <c r="D112" s="370" t="s">
        <v>145</v>
      </c>
      <c r="E112" s="358">
        <f>+E111</f>
        <v>18</v>
      </c>
      <c r="F112" s="431"/>
      <c r="G112" s="45">
        <v>4</v>
      </c>
      <c r="H112" s="431"/>
      <c r="I112" s="45" t="s">
        <v>133</v>
      </c>
      <c r="J112" s="526"/>
      <c r="K112" s="527"/>
      <c r="L112" s="158"/>
      <c r="M112" s="51" t="s">
        <v>30</v>
      </c>
      <c r="N112" s="51"/>
      <c r="O112" s="78" t="s">
        <v>31</v>
      </c>
      <c r="P112" s="278"/>
      <c r="Q112" s="244" t="s">
        <v>32</v>
      </c>
      <c r="R112" s="244"/>
      <c r="S112" s="244" t="s">
        <v>33</v>
      </c>
      <c r="T112" s="279"/>
      <c r="U112" s="51" t="s">
        <v>34</v>
      </c>
      <c r="V112" s="493"/>
      <c r="W112" s="51" t="s">
        <v>35</v>
      </c>
      <c r="X112" s="78"/>
      <c r="Y112" s="158" t="s">
        <v>36</v>
      </c>
      <c r="Z112" s="51"/>
      <c r="AA112" s="51" t="s">
        <v>37</v>
      </c>
      <c r="AB112" s="78"/>
      <c r="AC112" s="331"/>
      <c r="AD112" s="275"/>
      <c r="AE112" s="245"/>
      <c r="AF112" s="249"/>
      <c r="AG112" s="481"/>
      <c r="AH112" s="481"/>
      <c r="AI112" s="482"/>
      <c r="AJ112" s="159"/>
      <c r="AK112" s="160">
        <f t="shared" si="68"/>
        <v>24</v>
      </c>
      <c r="AL112" s="44">
        <v>24</v>
      </c>
      <c r="AM112" s="45">
        <f t="shared" si="64"/>
        <v>48</v>
      </c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0"/>
      <c r="DT112" s="130"/>
      <c r="DU112" s="130"/>
      <c r="DV112" s="130"/>
      <c r="DW112" s="130"/>
      <c r="DX112" s="130"/>
    </row>
    <row r="113" spans="1:128" ht="16.5" customHeight="1" thickBot="1" x14ac:dyDescent="0.4">
      <c r="A113" s="730" t="s">
        <v>148</v>
      </c>
      <c r="B113" s="370" t="s">
        <v>86</v>
      </c>
      <c r="C113" s="374" t="s">
        <v>87</v>
      </c>
      <c r="D113" s="370" t="s">
        <v>145</v>
      </c>
      <c r="E113" s="370">
        <f>+E112</f>
        <v>18</v>
      </c>
      <c r="F113" s="431"/>
      <c r="G113" s="68">
        <v>4</v>
      </c>
      <c r="H113" s="431"/>
      <c r="I113" s="55" t="s">
        <v>132</v>
      </c>
      <c r="J113" s="528"/>
      <c r="K113" s="529"/>
      <c r="L113" s="173"/>
      <c r="M113" s="56" t="s">
        <v>30</v>
      </c>
      <c r="N113" s="56"/>
      <c r="O113" s="79" t="s">
        <v>31</v>
      </c>
      <c r="P113" s="280"/>
      <c r="Q113" s="250" t="s">
        <v>32</v>
      </c>
      <c r="R113" s="250"/>
      <c r="S113" s="250" t="s">
        <v>33</v>
      </c>
      <c r="T113" s="282"/>
      <c r="U113" s="56" t="s">
        <v>34</v>
      </c>
      <c r="V113" s="499"/>
      <c r="W113" s="56" t="s">
        <v>35</v>
      </c>
      <c r="X113" s="79"/>
      <c r="Y113" s="173" t="s">
        <v>36</v>
      </c>
      <c r="Z113" s="56"/>
      <c r="AA113" s="56" t="s">
        <v>37</v>
      </c>
      <c r="AB113" s="79"/>
      <c r="AC113" s="630"/>
      <c r="AD113" s="670"/>
      <c r="AE113" s="251"/>
      <c r="AF113" s="252"/>
      <c r="AG113" s="503"/>
      <c r="AH113" s="503"/>
      <c r="AI113" s="504"/>
      <c r="AJ113" s="175"/>
      <c r="AK113" s="163">
        <f>(COUNTA(L113:AB113)*2)</f>
        <v>16</v>
      </c>
      <c r="AL113" s="63">
        <v>22</v>
      </c>
      <c r="AM113" s="55">
        <f t="shared" si="64"/>
        <v>38</v>
      </c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  <c r="DL113" s="130"/>
      <c r="DM113" s="130"/>
      <c r="DN113" s="130"/>
      <c r="DO113" s="130"/>
      <c r="DP113" s="130"/>
      <c r="DQ113" s="130"/>
      <c r="DR113" s="130"/>
      <c r="DS113" s="130"/>
      <c r="DT113" s="130"/>
      <c r="DU113" s="130"/>
      <c r="DV113" s="130"/>
      <c r="DW113" s="130"/>
      <c r="DX113" s="130"/>
    </row>
    <row r="114" spans="1:128" ht="31.5" customHeight="1" x14ac:dyDescent="0.35">
      <c r="A114" s="748" t="s">
        <v>149</v>
      </c>
      <c r="B114" s="388" t="s">
        <v>90</v>
      </c>
      <c r="C114" s="389" t="s">
        <v>91</v>
      </c>
      <c r="D114" s="390" t="s">
        <v>145</v>
      </c>
      <c r="E114" s="355">
        <v>17</v>
      </c>
      <c r="F114" s="438"/>
      <c r="G114" s="427">
        <v>5</v>
      </c>
      <c r="H114" s="438"/>
      <c r="I114" s="72" t="s">
        <v>124</v>
      </c>
      <c r="J114" s="524"/>
      <c r="K114" s="686"/>
      <c r="L114" s="155"/>
      <c r="M114" s="42" t="s">
        <v>30</v>
      </c>
      <c r="N114" s="42"/>
      <c r="O114" s="77" t="s">
        <v>31</v>
      </c>
      <c r="P114" s="276"/>
      <c r="Q114" s="246" t="s">
        <v>32</v>
      </c>
      <c r="R114" s="246"/>
      <c r="S114" s="246" t="s">
        <v>33</v>
      </c>
      <c r="T114" s="277"/>
      <c r="U114" s="42" t="s">
        <v>34</v>
      </c>
      <c r="V114" s="489"/>
      <c r="W114" s="42" t="s">
        <v>35</v>
      </c>
      <c r="X114" s="77"/>
      <c r="Y114" s="155" t="s">
        <v>36</v>
      </c>
      <c r="Z114" s="42"/>
      <c r="AA114" s="42" t="s">
        <v>37</v>
      </c>
      <c r="AB114" s="77"/>
      <c r="AC114" s="596"/>
      <c r="AD114" s="302"/>
      <c r="AE114" s="247"/>
      <c r="AF114" s="248"/>
      <c r="AG114" s="477"/>
      <c r="AH114" s="477"/>
      <c r="AI114" s="478"/>
      <c r="AJ114" s="156"/>
      <c r="AK114" s="157">
        <f t="shared" ref="AK114:AK118" si="69">(COUNTA(L114:AB114)*3)</f>
        <v>24</v>
      </c>
      <c r="AL114" s="57">
        <v>24</v>
      </c>
      <c r="AM114" s="41">
        <f t="shared" si="64"/>
        <v>48</v>
      </c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</row>
    <row r="115" spans="1:128" ht="31.5" customHeight="1" x14ac:dyDescent="0.35">
      <c r="A115" s="747" t="s">
        <v>149</v>
      </c>
      <c r="B115" s="393" t="s">
        <v>88</v>
      </c>
      <c r="C115" s="394" t="s">
        <v>89</v>
      </c>
      <c r="D115" s="395" t="s">
        <v>145</v>
      </c>
      <c r="E115" s="360">
        <f>+E114</f>
        <v>17</v>
      </c>
      <c r="F115" s="431"/>
      <c r="G115" s="67">
        <v>5</v>
      </c>
      <c r="H115" s="431"/>
      <c r="I115" s="73" t="s">
        <v>133</v>
      </c>
      <c r="J115" s="526"/>
      <c r="K115" s="687"/>
      <c r="L115" s="158"/>
      <c r="M115" s="51" t="s">
        <v>30</v>
      </c>
      <c r="N115" s="51"/>
      <c r="O115" s="78" t="s">
        <v>31</v>
      </c>
      <c r="P115" s="278"/>
      <c r="Q115" s="244" t="s">
        <v>32</v>
      </c>
      <c r="R115" s="244"/>
      <c r="S115" s="244" t="s">
        <v>33</v>
      </c>
      <c r="T115" s="279"/>
      <c r="U115" s="51" t="s">
        <v>34</v>
      </c>
      <c r="V115" s="493"/>
      <c r="W115" s="51" t="s">
        <v>35</v>
      </c>
      <c r="X115" s="78"/>
      <c r="Y115" s="158" t="s">
        <v>36</v>
      </c>
      <c r="Z115" s="51"/>
      <c r="AA115" s="51" t="s">
        <v>37</v>
      </c>
      <c r="AB115" s="78"/>
      <c r="AC115" s="331"/>
      <c r="AD115" s="304"/>
      <c r="AE115" s="245"/>
      <c r="AF115" s="249"/>
      <c r="AG115" s="481"/>
      <c r="AH115" s="481"/>
      <c r="AI115" s="482"/>
      <c r="AJ115" s="159"/>
      <c r="AK115" s="160">
        <f t="shared" si="69"/>
        <v>24</v>
      </c>
      <c r="AL115" s="44">
        <v>24</v>
      </c>
      <c r="AM115" s="45">
        <f t="shared" si="64"/>
        <v>48</v>
      </c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</row>
    <row r="116" spans="1:128" ht="34.5" customHeight="1" x14ac:dyDescent="0.35">
      <c r="A116" s="747" t="s">
        <v>149</v>
      </c>
      <c r="B116" s="393" t="s">
        <v>92</v>
      </c>
      <c r="C116" s="394" t="s">
        <v>93</v>
      </c>
      <c r="D116" s="395" t="s">
        <v>145</v>
      </c>
      <c r="E116" s="360">
        <f>+E115</f>
        <v>17</v>
      </c>
      <c r="F116" s="431"/>
      <c r="G116" s="67">
        <v>5</v>
      </c>
      <c r="H116" s="431"/>
      <c r="I116" s="73" t="s">
        <v>126</v>
      </c>
      <c r="J116" s="526"/>
      <c r="K116" s="687"/>
      <c r="L116" s="158"/>
      <c r="M116" s="51" t="s">
        <v>30</v>
      </c>
      <c r="N116" s="51"/>
      <c r="O116" s="78" t="s">
        <v>31</v>
      </c>
      <c r="P116" s="278"/>
      <c r="Q116" s="244" t="s">
        <v>32</v>
      </c>
      <c r="R116" s="244"/>
      <c r="S116" s="244" t="s">
        <v>33</v>
      </c>
      <c r="T116" s="279"/>
      <c r="U116" s="51" t="s">
        <v>34</v>
      </c>
      <c r="V116" s="493"/>
      <c r="W116" s="51" t="s">
        <v>35</v>
      </c>
      <c r="X116" s="78"/>
      <c r="Y116" s="158" t="s">
        <v>36</v>
      </c>
      <c r="Z116" s="51"/>
      <c r="AA116" s="51" t="s">
        <v>37</v>
      </c>
      <c r="AB116" s="78"/>
      <c r="AC116" s="331"/>
      <c r="AD116" s="304"/>
      <c r="AE116" s="245"/>
      <c r="AF116" s="249"/>
      <c r="AG116" s="481"/>
      <c r="AH116" s="481"/>
      <c r="AI116" s="482"/>
      <c r="AJ116" s="159"/>
      <c r="AK116" s="160">
        <f t="shared" si="69"/>
        <v>24</v>
      </c>
      <c r="AL116" s="44">
        <v>24</v>
      </c>
      <c r="AM116" s="45">
        <f t="shared" si="64"/>
        <v>48</v>
      </c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  <c r="DK116" s="130"/>
      <c r="DL116" s="130"/>
      <c r="DM116" s="130"/>
      <c r="DN116" s="130"/>
      <c r="DO116" s="130"/>
      <c r="DP116" s="130"/>
      <c r="DQ116" s="130"/>
      <c r="DR116" s="130"/>
      <c r="DS116" s="130"/>
      <c r="DT116" s="130"/>
      <c r="DU116" s="130"/>
      <c r="DV116" s="130"/>
      <c r="DW116" s="130"/>
      <c r="DX116" s="130"/>
    </row>
    <row r="117" spans="1:128" ht="15.75" customHeight="1" x14ac:dyDescent="0.35">
      <c r="A117" s="747" t="s">
        <v>149</v>
      </c>
      <c r="B117" s="393" t="s">
        <v>94</v>
      </c>
      <c r="C117" s="394" t="s">
        <v>95</v>
      </c>
      <c r="D117" s="395" t="s">
        <v>145</v>
      </c>
      <c r="E117" s="360">
        <f>+E116</f>
        <v>17</v>
      </c>
      <c r="F117" s="431"/>
      <c r="G117" s="67">
        <v>5</v>
      </c>
      <c r="H117" s="431"/>
      <c r="I117" s="73" t="s">
        <v>124</v>
      </c>
      <c r="J117" s="526"/>
      <c r="K117" s="527"/>
      <c r="L117" s="158" t="s">
        <v>30</v>
      </c>
      <c r="M117" s="51"/>
      <c r="N117" s="51" t="s">
        <v>31</v>
      </c>
      <c r="O117" s="78"/>
      <c r="P117" s="278" t="s">
        <v>32</v>
      </c>
      <c r="Q117" s="244"/>
      <c r="R117" s="244" t="s">
        <v>33</v>
      </c>
      <c r="S117" s="244"/>
      <c r="T117" s="279" t="s">
        <v>34</v>
      </c>
      <c r="U117" s="51"/>
      <c r="V117" s="493" t="s">
        <v>35</v>
      </c>
      <c r="W117" s="51"/>
      <c r="X117" s="78" t="s">
        <v>36</v>
      </c>
      <c r="Y117" s="158"/>
      <c r="Z117" s="51" t="s">
        <v>37</v>
      </c>
      <c r="AA117" s="51"/>
      <c r="AB117" s="78"/>
      <c r="AC117" s="331"/>
      <c r="AD117" s="275"/>
      <c r="AE117" s="245"/>
      <c r="AF117" s="249"/>
      <c r="AG117" s="481"/>
      <c r="AH117" s="481"/>
      <c r="AI117" s="482"/>
      <c r="AJ117" s="159"/>
      <c r="AK117" s="160">
        <f t="shared" si="69"/>
        <v>24</v>
      </c>
      <c r="AL117" s="44">
        <v>24</v>
      </c>
      <c r="AM117" s="45">
        <f t="shared" si="64"/>
        <v>48</v>
      </c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</row>
    <row r="118" spans="1:128" ht="15.75" customHeight="1" x14ac:dyDescent="0.35">
      <c r="A118" s="747" t="s">
        <v>149</v>
      </c>
      <c r="B118" s="393" t="s">
        <v>96</v>
      </c>
      <c r="C118" s="394" t="s">
        <v>97</v>
      </c>
      <c r="D118" s="396" t="s">
        <v>145</v>
      </c>
      <c r="E118" s="358">
        <f>+E117</f>
        <v>17</v>
      </c>
      <c r="F118" s="431"/>
      <c r="G118" s="45">
        <v>5</v>
      </c>
      <c r="H118" s="431"/>
      <c r="I118" s="73" t="s">
        <v>133</v>
      </c>
      <c r="J118" s="526"/>
      <c r="K118" s="527"/>
      <c r="L118" s="158" t="s">
        <v>30</v>
      </c>
      <c r="M118" s="51"/>
      <c r="N118" s="51" t="s">
        <v>31</v>
      </c>
      <c r="O118" s="78"/>
      <c r="P118" s="278" t="s">
        <v>32</v>
      </c>
      <c r="Q118" s="244"/>
      <c r="R118" s="244" t="s">
        <v>33</v>
      </c>
      <c r="S118" s="244"/>
      <c r="T118" s="279" t="s">
        <v>34</v>
      </c>
      <c r="U118" s="51"/>
      <c r="V118" s="493" t="s">
        <v>35</v>
      </c>
      <c r="W118" s="51"/>
      <c r="X118" s="78" t="s">
        <v>36</v>
      </c>
      <c r="Y118" s="158"/>
      <c r="Z118" s="51" t="s">
        <v>37</v>
      </c>
      <c r="AA118" s="51"/>
      <c r="AB118" s="78"/>
      <c r="AC118" s="331"/>
      <c r="AD118" s="275"/>
      <c r="AE118" s="245"/>
      <c r="AF118" s="249"/>
      <c r="AG118" s="481"/>
      <c r="AH118" s="481"/>
      <c r="AI118" s="482"/>
      <c r="AJ118" s="159"/>
      <c r="AK118" s="160">
        <f t="shared" si="69"/>
        <v>24</v>
      </c>
      <c r="AL118" s="44">
        <v>24</v>
      </c>
      <c r="AM118" s="45">
        <f t="shared" si="64"/>
        <v>48</v>
      </c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</row>
    <row r="119" spans="1:128" ht="31.5" customHeight="1" thickBot="1" x14ac:dyDescent="0.4">
      <c r="A119" s="754" t="s">
        <v>149</v>
      </c>
      <c r="B119" s="397" t="s">
        <v>98</v>
      </c>
      <c r="C119" s="398" t="s">
        <v>99</v>
      </c>
      <c r="D119" s="399" t="s">
        <v>145</v>
      </c>
      <c r="E119" s="370">
        <f>+E118</f>
        <v>17</v>
      </c>
      <c r="F119" s="439"/>
      <c r="G119" s="240">
        <v>5</v>
      </c>
      <c r="H119" s="439"/>
      <c r="I119" s="75" t="s">
        <v>132</v>
      </c>
      <c r="J119" s="528"/>
      <c r="K119" s="529"/>
      <c r="L119" s="161" t="s">
        <v>30</v>
      </c>
      <c r="M119" s="71"/>
      <c r="N119" s="71" t="s">
        <v>31</v>
      </c>
      <c r="O119" s="177"/>
      <c r="P119" s="280" t="s">
        <v>32</v>
      </c>
      <c r="Q119" s="250"/>
      <c r="R119" s="250" t="s">
        <v>33</v>
      </c>
      <c r="S119" s="250"/>
      <c r="T119" s="282" t="s">
        <v>34</v>
      </c>
      <c r="U119" s="71"/>
      <c r="V119" s="644" t="s">
        <v>35</v>
      </c>
      <c r="W119" s="71"/>
      <c r="X119" s="177" t="s">
        <v>36</v>
      </c>
      <c r="Y119" s="161"/>
      <c r="Z119" s="71" t="s">
        <v>37</v>
      </c>
      <c r="AA119" s="71"/>
      <c r="AB119" s="177"/>
      <c r="AC119" s="630"/>
      <c r="AD119" s="670"/>
      <c r="AE119" s="251"/>
      <c r="AF119" s="252"/>
      <c r="AG119" s="485"/>
      <c r="AH119" s="485"/>
      <c r="AI119" s="486"/>
      <c r="AJ119" s="162"/>
      <c r="AK119" s="193">
        <f>(COUNTA(L119:AB119)*2)</f>
        <v>16</v>
      </c>
      <c r="AL119" s="54">
        <v>22</v>
      </c>
      <c r="AM119" s="68">
        <f t="shared" si="64"/>
        <v>38</v>
      </c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</row>
    <row r="120" spans="1:128" ht="15.5" x14ac:dyDescent="0.35">
      <c r="A120" s="748" t="s">
        <v>169</v>
      </c>
      <c r="B120" s="388" t="s">
        <v>158</v>
      </c>
      <c r="C120" s="389" t="s">
        <v>159</v>
      </c>
      <c r="D120" s="390" t="s">
        <v>145</v>
      </c>
      <c r="E120" s="355">
        <v>9</v>
      </c>
      <c r="F120" s="438"/>
      <c r="G120" s="427">
        <v>6</v>
      </c>
      <c r="H120" s="438"/>
      <c r="I120" s="65" t="s">
        <v>124</v>
      </c>
      <c r="J120" s="524"/>
      <c r="K120" s="686"/>
      <c r="L120" s="155"/>
      <c r="M120" s="42" t="s">
        <v>30</v>
      </c>
      <c r="N120" s="42"/>
      <c r="O120" s="77" t="s">
        <v>31</v>
      </c>
      <c r="P120" s="276"/>
      <c r="Q120" s="246" t="s">
        <v>32</v>
      </c>
      <c r="R120" s="246"/>
      <c r="S120" s="246" t="s">
        <v>33</v>
      </c>
      <c r="T120" s="277"/>
      <c r="U120" s="42" t="s">
        <v>34</v>
      </c>
      <c r="V120" s="489"/>
      <c r="W120" s="42" t="s">
        <v>35</v>
      </c>
      <c r="X120" s="77"/>
      <c r="Y120" s="155" t="s">
        <v>36</v>
      </c>
      <c r="Z120" s="42"/>
      <c r="AA120" s="42" t="s">
        <v>37</v>
      </c>
      <c r="AB120" s="77"/>
      <c r="AC120" s="596"/>
      <c r="AD120" s="302"/>
      <c r="AE120" s="247"/>
      <c r="AF120" s="248"/>
      <c r="AG120" s="477"/>
      <c r="AH120" s="477"/>
      <c r="AI120" s="478"/>
      <c r="AJ120" s="166"/>
      <c r="AK120" s="43">
        <f>(COUNTA(L120:AA120)*3)</f>
        <v>24</v>
      </c>
      <c r="AL120" s="41">
        <v>24</v>
      </c>
      <c r="AM120" s="41">
        <f t="shared" si="64"/>
        <v>48</v>
      </c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</row>
    <row r="121" spans="1:128" ht="31.5" customHeight="1" x14ac:dyDescent="0.35">
      <c r="A121" s="747" t="s">
        <v>169</v>
      </c>
      <c r="B121" s="393" t="s">
        <v>163</v>
      </c>
      <c r="C121" s="394" t="s">
        <v>164</v>
      </c>
      <c r="D121" s="395" t="s">
        <v>145</v>
      </c>
      <c r="E121" s="360">
        <f>+E120</f>
        <v>9</v>
      </c>
      <c r="F121" s="431"/>
      <c r="G121" s="67">
        <v>6</v>
      </c>
      <c r="H121" s="431"/>
      <c r="I121" s="67" t="s">
        <v>125</v>
      </c>
      <c r="J121" s="526"/>
      <c r="K121" s="687"/>
      <c r="L121" s="158"/>
      <c r="M121" s="51" t="s">
        <v>30</v>
      </c>
      <c r="N121" s="51"/>
      <c r="O121" s="78" t="s">
        <v>31</v>
      </c>
      <c r="P121" s="278"/>
      <c r="Q121" s="244" t="s">
        <v>32</v>
      </c>
      <c r="R121" s="244"/>
      <c r="S121" s="244" t="s">
        <v>33</v>
      </c>
      <c r="T121" s="279"/>
      <c r="U121" s="51" t="s">
        <v>34</v>
      </c>
      <c r="V121" s="493"/>
      <c r="W121" s="51" t="s">
        <v>35</v>
      </c>
      <c r="X121" s="78"/>
      <c r="Y121" s="158" t="s">
        <v>36</v>
      </c>
      <c r="Z121" s="51"/>
      <c r="AA121" s="51" t="s">
        <v>37</v>
      </c>
      <c r="AB121" s="78"/>
      <c r="AC121" s="331"/>
      <c r="AD121" s="304"/>
      <c r="AE121" s="245"/>
      <c r="AF121" s="249"/>
      <c r="AG121" s="481"/>
      <c r="AH121" s="481"/>
      <c r="AI121" s="482"/>
      <c r="AJ121" s="169"/>
      <c r="AK121" s="52">
        <f>(COUNTA(L121:AA121)*3)</f>
        <v>24</v>
      </c>
      <c r="AL121" s="45">
        <v>24</v>
      </c>
      <c r="AM121" s="45">
        <f t="shared" si="64"/>
        <v>48</v>
      </c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</row>
    <row r="122" spans="1:128" ht="30" customHeight="1" x14ac:dyDescent="0.35">
      <c r="A122" s="747" t="s">
        <v>169</v>
      </c>
      <c r="B122" s="393" t="s">
        <v>165</v>
      </c>
      <c r="C122" s="394" t="s">
        <v>166</v>
      </c>
      <c r="D122" s="395" t="s">
        <v>145</v>
      </c>
      <c r="E122" s="360">
        <f>+E121</f>
        <v>9</v>
      </c>
      <c r="F122" s="431"/>
      <c r="G122" s="67">
        <v>6</v>
      </c>
      <c r="H122" s="431"/>
      <c r="I122" s="67" t="s">
        <v>126</v>
      </c>
      <c r="J122" s="526"/>
      <c r="K122" s="687"/>
      <c r="L122" s="158"/>
      <c r="M122" s="51" t="s">
        <v>30</v>
      </c>
      <c r="N122" s="51"/>
      <c r="O122" s="78" t="s">
        <v>31</v>
      </c>
      <c r="P122" s="278"/>
      <c r="Q122" s="244" t="s">
        <v>32</v>
      </c>
      <c r="R122" s="244"/>
      <c r="S122" s="244" t="s">
        <v>33</v>
      </c>
      <c r="T122" s="279"/>
      <c r="U122" s="51" t="s">
        <v>34</v>
      </c>
      <c r="V122" s="493"/>
      <c r="W122" s="51" t="s">
        <v>35</v>
      </c>
      <c r="X122" s="78"/>
      <c r="Y122" s="158" t="s">
        <v>36</v>
      </c>
      <c r="Z122" s="51"/>
      <c r="AA122" s="51" t="s">
        <v>37</v>
      </c>
      <c r="AB122" s="78"/>
      <c r="AC122" s="331"/>
      <c r="AD122" s="304"/>
      <c r="AE122" s="245"/>
      <c r="AF122" s="249"/>
      <c r="AG122" s="481"/>
      <c r="AH122" s="481"/>
      <c r="AI122" s="482"/>
      <c r="AJ122" s="169"/>
      <c r="AK122" s="52">
        <f t="shared" ref="AK122" si="70">(COUNTA(L122:AA122)*3)</f>
        <v>24</v>
      </c>
      <c r="AL122" s="45">
        <v>24</v>
      </c>
      <c r="AM122" s="45">
        <f t="shared" si="64"/>
        <v>48</v>
      </c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</row>
    <row r="123" spans="1:128" ht="31.5" customHeight="1" x14ac:dyDescent="0.35">
      <c r="A123" s="747" t="s">
        <v>169</v>
      </c>
      <c r="B123" s="393" t="s">
        <v>167</v>
      </c>
      <c r="C123" s="394" t="s">
        <v>168</v>
      </c>
      <c r="D123" s="395" t="s">
        <v>145</v>
      </c>
      <c r="E123" s="360">
        <f>+E122</f>
        <v>9</v>
      </c>
      <c r="F123" s="431"/>
      <c r="G123" s="67">
        <v>6</v>
      </c>
      <c r="H123" s="431"/>
      <c r="I123" s="67" t="s">
        <v>124</v>
      </c>
      <c r="J123" s="526"/>
      <c r="K123" s="527"/>
      <c r="L123" s="158" t="s">
        <v>30</v>
      </c>
      <c r="M123" s="51"/>
      <c r="N123" s="51" t="s">
        <v>31</v>
      </c>
      <c r="O123" s="78"/>
      <c r="P123" s="278" t="s">
        <v>32</v>
      </c>
      <c r="Q123" s="244"/>
      <c r="R123" s="244" t="s">
        <v>33</v>
      </c>
      <c r="S123" s="244"/>
      <c r="T123" s="279" t="s">
        <v>34</v>
      </c>
      <c r="U123" s="51"/>
      <c r="V123" s="493" t="s">
        <v>35</v>
      </c>
      <c r="W123" s="51"/>
      <c r="X123" s="78" t="s">
        <v>36</v>
      </c>
      <c r="Y123" s="158"/>
      <c r="Z123" s="51" t="s">
        <v>37</v>
      </c>
      <c r="AA123" s="51"/>
      <c r="AB123" s="78"/>
      <c r="AC123" s="331"/>
      <c r="AD123" s="275"/>
      <c r="AE123" s="245"/>
      <c r="AF123" s="249"/>
      <c r="AG123" s="481"/>
      <c r="AH123" s="481"/>
      <c r="AI123" s="482"/>
      <c r="AJ123" s="169"/>
      <c r="AK123" s="52">
        <f>(COUNTA(L123:AB123)*3)</f>
        <v>24</v>
      </c>
      <c r="AL123" s="45">
        <v>24</v>
      </c>
      <c r="AM123" s="45">
        <f t="shared" si="64"/>
        <v>48</v>
      </c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/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/>
      <c r="DU123" s="130"/>
      <c r="DV123" s="130"/>
      <c r="DW123" s="130"/>
      <c r="DX123" s="130"/>
    </row>
    <row r="124" spans="1:128" ht="31.5" customHeight="1" x14ac:dyDescent="0.35">
      <c r="A124" s="747" t="s">
        <v>169</v>
      </c>
      <c r="B124" s="393" t="s">
        <v>162</v>
      </c>
      <c r="C124" s="394" t="s">
        <v>161</v>
      </c>
      <c r="D124" s="396" t="s">
        <v>145</v>
      </c>
      <c r="E124" s="358">
        <f>+E123</f>
        <v>9</v>
      </c>
      <c r="F124" s="431"/>
      <c r="G124" s="45">
        <v>6</v>
      </c>
      <c r="H124" s="431"/>
      <c r="I124" s="67" t="s">
        <v>125</v>
      </c>
      <c r="J124" s="526"/>
      <c r="K124" s="527"/>
      <c r="L124" s="158" t="s">
        <v>30</v>
      </c>
      <c r="M124" s="51"/>
      <c r="N124" s="51" t="s">
        <v>31</v>
      </c>
      <c r="O124" s="78"/>
      <c r="P124" s="278" t="s">
        <v>32</v>
      </c>
      <c r="Q124" s="244"/>
      <c r="R124" s="244" t="s">
        <v>33</v>
      </c>
      <c r="S124" s="244"/>
      <c r="T124" s="279" t="s">
        <v>34</v>
      </c>
      <c r="U124" s="51"/>
      <c r="V124" s="493" t="s">
        <v>35</v>
      </c>
      <c r="W124" s="51"/>
      <c r="X124" s="78" t="s">
        <v>36</v>
      </c>
      <c r="Y124" s="158"/>
      <c r="Z124" s="51" t="s">
        <v>37</v>
      </c>
      <c r="AA124" s="51"/>
      <c r="AB124" s="78"/>
      <c r="AC124" s="331"/>
      <c r="AD124" s="275"/>
      <c r="AE124" s="245"/>
      <c r="AF124" s="249"/>
      <c r="AG124" s="481"/>
      <c r="AH124" s="481"/>
      <c r="AI124" s="482"/>
      <c r="AJ124" s="169"/>
      <c r="AK124" s="52">
        <f>(COUNTA(L124:AB124)*3)</f>
        <v>24</v>
      </c>
      <c r="AL124" s="45">
        <v>24</v>
      </c>
      <c r="AM124" s="45">
        <f t="shared" si="64"/>
        <v>48</v>
      </c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</row>
    <row r="125" spans="1:128" ht="51.75" customHeight="1" thickBot="1" x14ac:dyDescent="0.4">
      <c r="A125" s="750" t="s">
        <v>169</v>
      </c>
      <c r="B125" s="397" t="s">
        <v>160</v>
      </c>
      <c r="C125" s="398" t="s">
        <v>212</v>
      </c>
      <c r="D125" s="396"/>
      <c r="E125" s="370">
        <v>9</v>
      </c>
      <c r="F125" s="439"/>
      <c r="G125" s="68"/>
      <c r="H125" s="439"/>
      <c r="I125" s="70" t="s">
        <v>126</v>
      </c>
      <c r="J125" s="528"/>
      <c r="K125" s="529"/>
      <c r="L125" s="161" t="s">
        <v>30</v>
      </c>
      <c r="M125" s="71"/>
      <c r="N125" s="71" t="s">
        <v>31</v>
      </c>
      <c r="O125" s="177"/>
      <c r="P125" s="281" t="s">
        <v>32</v>
      </c>
      <c r="Q125" s="313"/>
      <c r="R125" s="313" t="s">
        <v>33</v>
      </c>
      <c r="S125" s="313"/>
      <c r="T125" s="645" t="s">
        <v>34</v>
      </c>
      <c r="U125" s="71"/>
      <c r="V125" s="644" t="s">
        <v>35</v>
      </c>
      <c r="W125" s="71"/>
      <c r="X125" s="177" t="s">
        <v>36</v>
      </c>
      <c r="Y125" s="161"/>
      <c r="Z125" s="71" t="s">
        <v>37</v>
      </c>
      <c r="AA125" s="71"/>
      <c r="AB125" s="177"/>
      <c r="AC125" s="597"/>
      <c r="AD125" s="699"/>
      <c r="AE125" s="273"/>
      <c r="AF125" s="274"/>
      <c r="AG125" s="485"/>
      <c r="AH125" s="485"/>
      <c r="AI125" s="486"/>
      <c r="AJ125" s="700"/>
      <c r="AK125" s="701">
        <f>(COUNTA(L125:AB125)*3)</f>
        <v>24</v>
      </c>
      <c r="AL125" s="68">
        <v>24</v>
      </c>
      <c r="AM125" s="68">
        <f t="shared" si="64"/>
        <v>48</v>
      </c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0"/>
      <c r="DR125" s="130"/>
      <c r="DS125" s="130"/>
      <c r="DT125" s="130"/>
      <c r="DU125" s="130"/>
      <c r="DV125" s="130"/>
      <c r="DW125" s="130"/>
      <c r="DX125" s="130"/>
    </row>
    <row r="126" spans="1:128" s="234" customFormat="1" ht="28.5" customHeight="1" x14ac:dyDescent="0.35">
      <c r="A126" s="729" t="s">
        <v>192</v>
      </c>
      <c r="B126" s="736" t="s">
        <v>178</v>
      </c>
      <c r="C126" s="368" t="s">
        <v>179</v>
      </c>
      <c r="D126" s="390" t="s">
        <v>145</v>
      </c>
      <c r="E126" s="355">
        <v>12</v>
      </c>
      <c r="F126" s="791"/>
      <c r="G126" s="65">
        <v>7</v>
      </c>
      <c r="H126" s="791"/>
      <c r="I126" s="65" t="s">
        <v>124</v>
      </c>
      <c r="J126" s="524"/>
      <c r="K126" s="686"/>
      <c r="L126" s="255"/>
      <c r="M126" s="256" t="s">
        <v>30</v>
      </c>
      <c r="N126" s="256"/>
      <c r="O126" s="272" t="s">
        <v>31</v>
      </c>
      <c r="P126" s="276"/>
      <c r="Q126" s="246" t="s">
        <v>32</v>
      </c>
      <c r="R126" s="246"/>
      <c r="S126" s="246" t="s">
        <v>33</v>
      </c>
      <c r="T126" s="277"/>
      <c r="U126" s="256" t="s">
        <v>34</v>
      </c>
      <c r="V126" s="595"/>
      <c r="W126" s="256" t="s">
        <v>35</v>
      </c>
      <c r="X126" s="272"/>
      <c r="Y126" s="702" t="s">
        <v>36</v>
      </c>
      <c r="Z126" s="256"/>
      <c r="AA126" s="256" t="s">
        <v>37</v>
      </c>
      <c r="AB126" s="272"/>
      <c r="AC126" s="596"/>
      <c r="AD126" s="302"/>
      <c r="AE126" s="247"/>
      <c r="AF126" s="248"/>
      <c r="AG126" s="703"/>
      <c r="AH126" s="703"/>
      <c r="AI126" s="704"/>
      <c r="AJ126" s="705"/>
      <c r="AK126" s="706">
        <f>(COUNTA(L126:AA126)*3)</f>
        <v>24</v>
      </c>
      <c r="AL126" s="316">
        <v>24</v>
      </c>
      <c r="AM126" s="317">
        <f t="shared" ref="AM126:AM131" si="71">SUM(AK126:AL126)</f>
        <v>48</v>
      </c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</row>
    <row r="127" spans="1:128" s="446" customFormat="1" ht="30" customHeight="1" x14ac:dyDescent="0.35">
      <c r="A127" s="721" t="s">
        <v>192</v>
      </c>
      <c r="B127" s="370" t="s">
        <v>180</v>
      </c>
      <c r="C127" s="378" t="s">
        <v>181</v>
      </c>
      <c r="D127" s="395" t="s">
        <v>145</v>
      </c>
      <c r="E127" s="360">
        <f>+E126</f>
        <v>12</v>
      </c>
      <c r="F127" s="792"/>
      <c r="G127" s="67">
        <f>+G126</f>
        <v>7</v>
      </c>
      <c r="H127" s="792"/>
      <c r="I127" s="67" t="s">
        <v>125</v>
      </c>
      <c r="J127" s="526"/>
      <c r="K127" s="687"/>
      <c r="L127" s="258"/>
      <c r="M127" s="51" t="s">
        <v>30</v>
      </c>
      <c r="N127" s="51"/>
      <c r="O127" s="78" t="s">
        <v>31</v>
      </c>
      <c r="P127" s="278"/>
      <c r="Q127" s="244" t="s">
        <v>32</v>
      </c>
      <c r="R127" s="244"/>
      <c r="S127" s="244" t="s">
        <v>33</v>
      </c>
      <c r="T127" s="279"/>
      <c r="U127" s="51" t="s">
        <v>34</v>
      </c>
      <c r="V127" s="493"/>
      <c r="W127" s="51" t="s">
        <v>35</v>
      </c>
      <c r="X127" s="78"/>
      <c r="Y127" s="158" t="s">
        <v>36</v>
      </c>
      <c r="Z127" s="51"/>
      <c r="AA127" s="51" t="s">
        <v>37</v>
      </c>
      <c r="AB127" s="78"/>
      <c r="AC127" s="331"/>
      <c r="AD127" s="304"/>
      <c r="AE127" s="245"/>
      <c r="AF127" s="249"/>
      <c r="AG127" s="481"/>
      <c r="AH127" s="481"/>
      <c r="AI127" s="482"/>
      <c r="AJ127" s="159"/>
      <c r="AK127" s="52">
        <f>(COUNTA(L127:AA127)*3)</f>
        <v>24</v>
      </c>
      <c r="AL127" s="45">
        <v>24</v>
      </c>
      <c r="AM127" s="707">
        <f t="shared" si="71"/>
        <v>48</v>
      </c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</row>
    <row r="128" spans="1:128" s="446" customFormat="1" ht="15.75" customHeight="1" x14ac:dyDescent="0.35">
      <c r="A128" s="721" t="s">
        <v>192</v>
      </c>
      <c r="B128" s="370" t="s">
        <v>182</v>
      </c>
      <c r="C128" s="378" t="s">
        <v>183</v>
      </c>
      <c r="D128" s="395" t="s">
        <v>145</v>
      </c>
      <c r="E128" s="360">
        <f>+E127</f>
        <v>12</v>
      </c>
      <c r="F128" s="792"/>
      <c r="G128" s="67">
        <f>+G127</f>
        <v>7</v>
      </c>
      <c r="H128" s="792"/>
      <c r="I128" s="67" t="s">
        <v>126</v>
      </c>
      <c r="J128" s="526"/>
      <c r="K128" s="687"/>
      <c r="L128" s="258"/>
      <c r="M128" s="51" t="s">
        <v>30</v>
      </c>
      <c r="N128" s="51"/>
      <c r="O128" s="78" t="s">
        <v>31</v>
      </c>
      <c r="P128" s="278"/>
      <c r="Q128" s="244" t="s">
        <v>32</v>
      </c>
      <c r="R128" s="244"/>
      <c r="S128" s="244" t="s">
        <v>33</v>
      </c>
      <c r="T128" s="279"/>
      <c r="U128" s="51" t="s">
        <v>34</v>
      </c>
      <c r="V128" s="493"/>
      <c r="W128" s="51" t="s">
        <v>35</v>
      </c>
      <c r="X128" s="78"/>
      <c r="Y128" s="158" t="s">
        <v>36</v>
      </c>
      <c r="Z128" s="51"/>
      <c r="AA128" s="51" t="s">
        <v>37</v>
      </c>
      <c r="AB128" s="78"/>
      <c r="AC128" s="331"/>
      <c r="AD128" s="304"/>
      <c r="AE128" s="245"/>
      <c r="AF128" s="249"/>
      <c r="AG128" s="481"/>
      <c r="AH128" s="481"/>
      <c r="AI128" s="482"/>
      <c r="AJ128" s="159"/>
      <c r="AK128" s="52">
        <f t="shared" ref="AK128" si="72">(COUNTA(L128:AA128)*3)</f>
        <v>24</v>
      </c>
      <c r="AL128" s="45">
        <v>24</v>
      </c>
      <c r="AM128" s="707">
        <f t="shared" si="71"/>
        <v>48</v>
      </c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</row>
    <row r="129" spans="1:128" s="446" customFormat="1" ht="32.25" customHeight="1" x14ac:dyDescent="0.35">
      <c r="A129" s="721" t="s">
        <v>192</v>
      </c>
      <c r="B129" s="370" t="s">
        <v>184</v>
      </c>
      <c r="C129" s="378" t="s">
        <v>185</v>
      </c>
      <c r="D129" s="395" t="s">
        <v>145</v>
      </c>
      <c r="E129" s="360">
        <f>+E128</f>
        <v>12</v>
      </c>
      <c r="F129" s="792"/>
      <c r="G129" s="67">
        <f>+G128</f>
        <v>7</v>
      </c>
      <c r="H129" s="792"/>
      <c r="I129" s="67" t="s">
        <v>124</v>
      </c>
      <c r="J129" s="526"/>
      <c r="K129" s="527"/>
      <c r="L129" s="258" t="s">
        <v>30</v>
      </c>
      <c r="M129" s="51"/>
      <c r="N129" s="51" t="s">
        <v>31</v>
      </c>
      <c r="O129" s="78"/>
      <c r="P129" s="278" t="s">
        <v>32</v>
      </c>
      <c r="Q129" s="244"/>
      <c r="R129" s="244" t="s">
        <v>33</v>
      </c>
      <c r="S129" s="244"/>
      <c r="T129" s="279" t="s">
        <v>34</v>
      </c>
      <c r="U129" s="51"/>
      <c r="V129" s="493" t="s">
        <v>35</v>
      </c>
      <c r="W129" s="51"/>
      <c r="X129" s="78" t="s">
        <v>36</v>
      </c>
      <c r="Y129" s="158"/>
      <c r="Z129" s="51" t="s">
        <v>37</v>
      </c>
      <c r="AA129" s="51"/>
      <c r="AB129" s="78"/>
      <c r="AC129" s="331"/>
      <c r="AD129" s="275"/>
      <c r="AE129" s="245"/>
      <c r="AF129" s="249"/>
      <c r="AG129" s="481"/>
      <c r="AH129" s="481"/>
      <c r="AI129" s="482"/>
      <c r="AJ129" s="159"/>
      <c r="AK129" s="52">
        <f>(COUNTA(L129:AB129)*3)</f>
        <v>24</v>
      </c>
      <c r="AL129" s="45">
        <v>24</v>
      </c>
      <c r="AM129" s="707">
        <f t="shared" si="71"/>
        <v>48</v>
      </c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</row>
    <row r="130" spans="1:128" s="446" customFormat="1" ht="15.75" customHeight="1" x14ac:dyDescent="0.35">
      <c r="A130" s="721" t="s">
        <v>192</v>
      </c>
      <c r="B130" s="370" t="s">
        <v>186</v>
      </c>
      <c r="C130" s="378" t="s">
        <v>187</v>
      </c>
      <c r="D130" s="396" t="s">
        <v>145</v>
      </c>
      <c r="E130" s="358">
        <f>+E129</f>
        <v>12</v>
      </c>
      <c r="F130" s="792"/>
      <c r="G130" s="45">
        <f>+G129</f>
        <v>7</v>
      </c>
      <c r="H130" s="792"/>
      <c r="I130" s="67" t="s">
        <v>125</v>
      </c>
      <c r="J130" s="526"/>
      <c r="K130" s="527"/>
      <c r="L130" s="258" t="s">
        <v>30</v>
      </c>
      <c r="M130" s="51"/>
      <c r="N130" s="51" t="s">
        <v>31</v>
      </c>
      <c r="O130" s="78"/>
      <c r="P130" s="278" t="s">
        <v>32</v>
      </c>
      <c r="Q130" s="244"/>
      <c r="R130" s="244" t="s">
        <v>33</v>
      </c>
      <c r="S130" s="244"/>
      <c r="T130" s="279" t="s">
        <v>34</v>
      </c>
      <c r="U130" s="51"/>
      <c r="V130" s="493" t="s">
        <v>35</v>
      </c>
      <c r="W130" s="51"/>
      <c r="X130" s="78" t="s">
        <v>36</v>
      </c>
      <c r="Y130" s="158"/>
      <c r="Z130" s="51" t="s">
        <v>37</v>
      </c>
      <c r="AA130" s="51"/>
      <c r="AB130" s="78"/>
      <c r="AC130" s="331"/>
      <c r="AD130" s="275"/>
      <c r="AE130" s="245"/>
      <c r="AF130" s="249"/>
      <c r="AG130" s="481"/>
      <c r="AH130" s="481"/>
      <c r="AI130" s="482"/>
      <c r="AJ130" s="159"/>
      <c r="AK130" s="52">
        <f>(COUNTA(L130:AB130)*3)</f>
        <v>24</v>
      </c>
      <c r="AL130" s="45">
        <v>24</v>
      </c>
      <c r="AM130" s="707">
        <f t="shared" si="71"/>
        <v>48</v>
      </c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</row>
    <row r="131" spans="1:128" s="234" customFormat="1" ht="30.75" customHeight="1" thickBot="1" x14ac:dyDescent="0.4">
      <c r="A131" s="731" t="s">
        <v>192</v>
      </c>
      <c r="B131" s="334" t="s">
        <v>204</v>
      </c>
      <c r="C131" s="379" t="s">
        <v>203</v>
      </c>
      <c r="D131" s="396" t="s">
        <v>145</v>
      </c>
      <c r="E131" s="334">
        <f>+E130</f>
        <v>12</v>
      </c>
      <c r="F131" s="793"/>
      <c r="G131" s="55">
        <f>+G130</f>
        <v>7</v>
      </c>
      <c r="H131" s="793"/>
      <c r="I131" s="74" t="s">
        <v>126</v>
      </c>
      <c r="J131" s="528"/>
      <c r="K131" s="529"/>
      <c r="L131" s="269" t="s">
        <v>30</v>
      </c>
      <c r="M131" s="270"/>
      <c r="N131" s="270" t="s">
        <v>31</v>
      </c>
      <c r="O131" s="708"/>
      <c r="P131" s="280" t="s">
        <v>32</v>
      </c>
      <c r="Q131" s="250"/>
      <c r="R131" s="250" t="s">
        <v>33</v>
      </c>
      <c r="S131" s="250"/>
      <c r="T131" s="282" t="s">
        <v>34</v>
      </c>
      <c r="U131" s="270"/>
      <c r="V131" s="672" t="s">
        <v>35</v>
      </c>
      <c r="W131" s="270"/>
      <c r="X131" s="708" t="s">
        <v>36</v>
      </c>
      <c r="Y131" s="709"/>
      <c r="Z131" s="270" t="s">
        <v>37</v>
      </c>
      <c r="AA131" s="270"/>
      <c r="AB131" s="708"/>
      <c r="AC131" s="630"/>
      <c r="AD131" s="670"/>
      <c r="AE131" s="251"/>
      <c r="AF131" s="252"/>
      <c r="AG131" s="710"/>
      <c r="AH131" s="710"/>
      <c r="AI131" s="711"/>
      <c r="AJ131" s="712"/>
      <c r="AK131" s="713">
        <f>(COUNTA(L131:AB131)*3)</f>
        <v>24</v>
      </c>
      <c r="AL131" s="240">
        <v>24</v>
      </c>
      <c r="AM131" s="330">
        <f t="shared" si="71"/>
        <v>48</v>
      </c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</row>
    <row r="132" spans="1:128" ht="15.75" customHeight="1" x14ac:dyDescent="0.35">
      <c r="A132" s="194"/>
      <c r="B132" s="3"/>
      <c r="C132" s="9"/>
      <c r="D132" s="7"/>
      <c r="E132" s="7"/>
      <c r="F132" s="7"/>
      <c r="G132" s="7"/>
      <c r="H132" s="7"/>
      <c r="I132" s="3"/>
      <c r="J132" s="447"/>
      <c r="K132" s="3"/>
      <c r="L132" s="91"/>
      <c r="M132" s="3"/>
      <c r="N132" s="3"/>
      <c r="O132" s="3"/>
      <c r="P132" s="3"/>
      <c r="Q132" s="91"/>
      <c r="R132" s="3"/>
      <c r="S132" s="3"/>
      <c r="T132" s="3"/>
      <c r="U132" s="91"/>
      <c r="V132" s="3"/>
      <c r="W132" s="3"/>
      <c r="X132" s="3"/>
      <c r="Y132" s="3"/>
      <c r="Z132" s="91"/>
      <c r="AA132" s="3"/>
      <c r="AB132" s="3"/>
      <c r="AC132" s="3"/>
      <c r="AD132" s="91"/>
      <c r="AE132" s="91"/>
      <c r="AF132" s="3"/>
      <c r="AG132" s="418"/>
      <c r="AH132" s="418"/>
      <c r="AI132" s="418"/>
      <c r="AJ132" s="3"/>
      <c r="AK132" s="129"/>
      <c r="AL132" s="129"/>
      <c r="AM132" s="195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</row>
    <row r="133" spans="1:128" ht="16.5" customHeight="1" thickBot="1" x14ac:dyDescent="0.4">
      <c r="A133" s="194"/>
      <c r="B133" s="3"/>
      <c r="C133" s="9"/>
      <c r="D133" s="7"/>
      <c r="E133" s="7"/>
      <c r="F133" s="7"/>
      <c r="G133" s="7"/>
      <c r="H133" s="7"/>
      <c r="I133" s="3"/>
      <c r="J133" s="447"/>
      <c r="K133" s="3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196"/>
      <c r="AF133" s="61"/>
      <c r="AG133" s="509"/>
      <c r="AH133" s="509"/>
      <c r="AI133" s="509"/>
      <c r="AJ133" s="61"/>
      <c r="AK133" s="129"/>
      <c r="AL133" s="129"/>
      <c r="AM133" s="195"/>
      <c r="AN133" s="134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</row>
    <row r="134" spans="1:128" ht="21.75" customHeight="1" thickBot="1" x14ac:dyDescent="0.4">
      <c r="A134" s="194"/>
      <c r="B134" s="3"/>
      <c r="C134" s="9"/>
      <c r="D134" s="7"/>
      <c r="E134" s="7"/>
      <c r="F134" s="7"/>
      <c r="G134" s="7"/>
      <c r="H134" s="7"/>
      <c r="I134" s="3"/>
      <c r="J134" s="801" t="s">
        <v>3</v>
      </c>
      <c r="K134" s="802"/>
      <c r="L134" s="790" t="s">
        <v>196</v>
      </c>
      <c r="M134" s="759"/>
      <c r="N134" s="759"/>
      <c r="O134" s="759"/>
      <c r="P134" s="805" t="s">
        <v>197</v>
      </c>
      <c r="Q134" s="806"/>
      <c r="R134" s="806"/>
      <c r="S134" s="806"/>
      <c r="T134" s="807"/>
      <c r="U134" s="811" t="s">
        <v>198</v>
      </c>
      <c r="V134" s="790"/>
      <c r="W134" s="790"/>
      <c r="X134" s="812"/>
      <c r="Y134" s="789" t="s">
        <v>199</v>
      </c>
      <c r="Z134" s="759"/>
      <c r="AA134" s="759"/>
      <c r="AB134" s="759"/>
      <c r="AC134" s="794" t="s">
        <v>200</v>
      </c>
      <c r="AD134" s="795"/>
      <c r="AE134" s="795"/>
      <c r="AF134" s="796"/>
      <c r="AG134" s="811"/>
      <c r="AH134" s="790"/>
      <c r="AI134" s="812"/>
      <c r="AJ134" s="136"/>
      <c r="AK134" s="786" t="s">
        <v>4</v>
      </c>
      <c r="AL134" s="762" t="s">
        <v>5</v>
      </c>
      <c r="AM134" s="783" t="s">
        <v>123</v>
      </c>
      <c r="AN134" s="134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</row>
    <row r="135" spans="1:128" ht="21.75" customHeight="1" thickBot="1" x14ac:dyDescent="0.4">
      <c r="A135" s="186" t="s">
        <v>201</v>
      </c>
      <c r="B135" s="187"/>
      <c r="C135" s="187"/>
      <c r="D135" s="187"/>
      <c r="E135" s="187"/>
      <c r="F135" s="187"/>
      <c r="G135" s="187"/>
      <c r="H135" s="187"/>
      <c r="I135" s="187"/>
      <c r="J135" s="803"/>
      <c r="K135" s="804"/>
      <c r="L135" s="756"/>
      <c r="M135" s="782"/>
      <c r="N135" s="782"/>
      <c r="O135" s="756"/>
      <c r="P135" s="808"/>
      <c r="Q135" s="809"/>
      <c r="R135" s="809"/>
      <c r="S135" s="809"/>
      <c r="T135" s="810"/>
      <c r="U135" s="813"/>
      <c r="V135" s="814"/>
      <c r="W135" s="814"/>
      <c r="X135" s="815"/>
      <c r="Y135" s="800"/>
      <c r="Z135" s="782"/>
      <c r="AA135" s="782"/>
      <c r="AB135" s="756"/>
      <c r="AC135" s="797"/>
      <c r="AD135" s="798"/>
      <c r="AE135" s="798"/>
      <c r="AF135" s="799"/>
      <c r="AG135" s="813"/>
      <c r="AH135" s="814"/>
      <c r="AI135" s="815"/>
      <c r="AJ135" s="137"/>
      <c r="AK135" s="763"/>
      <c r="AL135" s="763"/>
      <c r="AM135" s="763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</row>
    <row r="136" spans="1:128" ht="18.75" customHeight="1" thickBot="1" x14ac:dyDescent="0.4">
      <c r="A136" s="197"/>
      <c r="B136" s="198"/>
      <c r="C136" s="198"/>
      <c r="D136" s="190"/>
      <c r="E136" s="190"/>
      <c r="F136" s="190"/>
      <c r="G136" s="190"/>
      <c r="H136" s="190"/>
      <c r="I136" s="191"/>
      <c r="J136" s="471">
        <v>22</v>
      </c>
      <c r="K136" s="472">
        <f>+J136+7</f>
        <v>29</v>
      </c>
      <c r="L136" s="226">
        <v>5</v>
      </c>
      <c r="M136" s="142">
        <f t="shared" ref="M136" si="73">+L136+7</f>
        <v>12</v>
      </c>
      <c r="N136" s="142">
        <f t="shared" ref="N136" si="74">+M136+7</f>
        <v>19</v>
      </c>
      <c r="O136" s="143">
        <f t="shared" ref="O136" si="75">+N136+7</f>
        <v>26</v>
      </c>
      <c r="P136" s="511">
        <v>2</v>
      </c>
      <c r="Q136" s="512">
        <f t="shared" ref="Q136" si="76">+P136+7</f>
        <v>9</v>
      </c>
      <c r="R136" s="512">
        <f t="shared" ref="R136" si="77">+Q136+7</f>
        <v>16</v>
      </c>
      <c r="S136" s="512">
        <f>+R136+7</f>
        <v>23</v>
      </c>
      <c r="T136" s="472">
        <f>+S136+7</f>
        <v>30</v>
      </c>
      <c r="U136" s="226">
        <v>7</v>
      </c>
      <c r="V136" s="473">
        <f t="shared" ref="V136" si="78">+U136+7</f>
        <v>14</v>
      </c>
      <c r="W136" s="142">
        <f t="shared" ref="W136" si="79">+V136+7</f>
        <v>21</v>
      </c>
      <c r="X136" s="143">
        <f t="shared" ref="X136" si="80">+W136+7</f>
        <v>28</v>
      </c>
      <c r="Y136" s="141">
        <v>4</v>
      </c>
      <c r="Z136" s="142">
        <f t="shared" ref="Z136" si="81">+Y136+7</f>
        <v>11</v>
      </c>
      <c r="AA136" s="142">
        <f t="shared" ref="AA136" si="82">+Z136+7</f>
        <v>18</v>
      </c>
      <c r="AB136" s="143">
        <f t="shared" ref="AB136" si="83">+AA136+7</f>
        <v>25</v>
      </c>
      <c r="AC136" s="227">
        <v>2</v>
      </c>
      <c r="AD136" s="228">
        <f t="shared" ref="AD136" si="84">+AC136+7</f>
        <v>9</v>
      </c>
      <c r="AE136" s="229">
        <f t="shared" ref="AE136" si="85">+AD136+7</f>
        <v>16</v>
      </c>
      <c r="AF136" s="230">
        <f t="shared" ref="AF136" si="86">+AE136+7</f>
        <v>23</v>
      </c>
      <c r="AG136" s="226"/>
      <c r="AH136" s="142"/>
      <c r="AI136" s="144"/>
      <c r="AJ136" s="145"/>
      <c r="AK136" s="764"/>
      <c r="AL136" s="764"/>
      <c r="AM136" s="764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</row>
    <row r="137" spans="1:128" ht="15.75" customHeight="1" x14ac:dyDescent="0.35">
      <c r="A137" s="29"/>
      <c r="B137" s="30"/>
      <c r="C137" s="30"/>
      <c r="D137" s="30"/>
      <c r="E137" s="31"/>
      <c r="F137" s="31"/>
      <c r="G137" s="31"/>
      <c r="H137" s="30"/>
      <c r="I137" s="30"/>
      <c r="J137" s="474"/>
      <c r="K137" s="475"/>
      <c r="L137" s="474"/>
      <c r="M137" s="474"/>
      <c r="N137" s="474"/>
      <c r="O137" s="474"/>
      <c r="P137" s="474"/>
      <c r="Q137" s="474"/>
      <c r="R137" s="475"/>
      <c r="S137" s="474"/>
      <c r="T137" s="516"/>
      <c r="U137" s="516"/>
      <c r="V137" s="516"/>
      <c r="W137" s="474"/>
      <c r="X137" s="474"/>
      <c r="Y137" s="475"/>
      <c r="Z137" s="474"/>
      <c r="AA137" s="516"/>
      <c r="AB137" s="516"/>
      <c r="AC137" s="517"/>
      <c r="AD137" s="510"/>
      <c r="AE137" s="451"/>
      <c r="AF137" s="451"/>
      <c r="AG137" s="474"/>
      <c r="AH137" s="475"/>
      <c r="AI137" s="474"/>
      <c r="AJ137" s="474"/>
      <c r="AK137" s="474"/>
      <c r="AL137" s="518"/>
      <c r="AM137" s="513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</row>
    <row r="138" spans="1:128" ht="16.5" customHeight="1" thickBot="1" x14ac:dyDescent="0.4">
      <c r="A138" s="323"/>
      <c r="B138" s="38"/>
      <c r="C138" s="38" t="s">
        <v>22</v>
      </c>
      <c r="D138" s="36"/>
      <c r="E138" s="37"/>
      <c r="F138" s="37"/>
      <c r="G138" s="37"/>
      <c r="H138" s="36"/>
      <c r="I138" s="36"/>
      <c r="J138" s="510"/>
      <c r="K138" s="510"/>
      <c r="L138" s="510"/>
      <c r="M138" s="510"/>
      <c r="N138" s="519"/>
      <c r="O138" s="510"/>
      <c r="P138" s="510"/>
      <c r="Q138" s="510"/>
      <c r="R138" s="510"/>
      <c r="S138" s="510"/>
      <c r="T138" s="510"/>
      <c r="U138" s="520"/>
      <c r="V138" s="510"/>
      <c r="W138" s="510"/>
      <c r="X138" s="521"/>
      <c r="Y138" s="510"/>
      <c r="Z138" s="451"/>
      <c r="AA138" s="510"/>
      <c r="AB138" s="451"/>
      <c r="AC138" s="510"/>
      <c r="AD138" s="517"/>
      <c r="AE138" s="451"/>
      <c r="AF138" s="510"/>
      <c r="AG138" s="506"/>
      <c r="AH138" s="506"/>
      <c r="AI138" s="506"/>
      <c r="AJ138" s="506"/>
      <c r="AK138" s="514"/>
      <c r="AL138" s="514"/>
      <c r="AM138" s="515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</row>
    <row r="139" spans="1:128" ht="39.75" customHeight="1" x14ac:dyDescent="0.35">
      <c r="A139" s="729" t="s">
        <v>191</v>
      </c>
      <c r="B139" s="353" t="s">
        <v>140</v>
      </c>
      <c r="C139" s="231" t="s">
        <v>141</v>
      </c>
      <c r="D139" s="355" t="s">
        <v>150</v>
      </c>
      <c r="E139" s="355">
        <v>15</v>
      </c>
      <c r="F139" s="791"/>
      <c r="G139" s="76">
        <v>10</v>
      </c>
      <c r="H139" s="783"/>
      <c r="I139" s="76" t="s">
        <v>124</v>
      </c>
      <c r="J139" s="524"/>
      <c r="K139" s="525"/>
      <c r="L139" s="253"/>
      <c r="M139" s="42" t="s">
        <v>30</v>
      </c>
      <c r="N139" s="42"/>
      <c r="O139" s="77" t="s">
        <v>31</v>
      </c>
      <c r="P139" s="276"/>
      <c r="Q139" s="246" t="s">
        <v>32</v>
      </c>
      <c r="R139" s="246"/>
      <c r="S139" s="246" t="s">
        <v>33</v>
      </c>
      <c r="T139" s="277"/>
      <c r="U139" s="253" t="s">
        <v>34</v>
      </c>
      <c r="V139" s="489"/>
      <c r="W139" s="42" t="s">
        <v>35</v>
      </c>
      <c r="X139" s="77"/>
      <c r="Y139" s="155" t="s">
        <v>36</v>
      </c>
      <c r="Z139" s="42"/>
      <c r="AA139" s="42" t="s">
        <v>107</v>
      </c>
      <c r="AB139" s="684" t="s">
        <v>103</v>
      </c>
      <c r="AC139" s="596"/>
      <c r="AD139" s="302"/>
      <c r="AE139" s="247"/>
      <c r="AF139" s="248"/>
      <c r="AG139" s="476"/>
      <c r="AH139" s="477"/>
      <c r="AI139" s="478"/>
      <c r="AJ139" s="156"/>
      <c r="AK139" s="157">
        <f t="shared" ref="AK139" si="87">(COUNTA(L139:AA139)*3)</f>
        <v>24</v>
      </c>
      <c r="AL139" s="57"/>
      <c r="AM139" s="41">
        <f t="shared" ref="AM139:AM142" si="88">SUM(AK139:AL139)</f>
        <v>24</v>
      </c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</row>
    <row r="140" spans="1:128" ht="31.5" customHeight="1" x14ac:dyDescent="0.35">
      <c r="A140" s="721" t="s">
        <v>191</v>
      </c>
      <c r="B140" s="358" t="s">
        <v>142</v>
      </c>
      <c r="C140" s="232" t="s">
        <v>143</v>
      </c>
      <c r="D140" s="360" t="s">
        <v>150</v>
      </c>
      <c r="E140" s="360">
        <f>+E139</f>
        <v>15</v>
      </c>
      <c r="F140" s="792"/>
      <c r="G140" s="66">
        <f>+G139</f>
        <v>10</v>
      </c>
      <c r="H140" s="784"/>
      <c r="I140" s="66" t="s">
        <v>125</v>
      </c>
      <c r="J140" s="526"/>
      <c r="K140" s="527"/>
      <c r="L140" s="254"/>
      <c r="M140" s="51" t="s">
        <v>30</v>
      </c>
      <c r="N140" s="51"/>
      <c r="O140" s="78" t="s">
        <v>213</v>
      </c>
      <c r="P140" s="278"/>
      <c r="Q140" s="244" t="s">
        <v>32</v>
      </c>
      <c r="R140" s="244"/>
      <c r="S140" s="244" t="s">
        <v>214</v>
      </c>
      <c r="T140" s="279"/>
      <c r="U140" s="254" t="s">
        <v>34</v>
      </c>
      <c r="V140" s="493"/>
      <c r="W140" s="51" t="s">
        <v>215</v>
      </c>
      <c r="X140" s="78"/>
      <c r="Y140" s="158" t="s">
        <v>36</v>
      </c>
      <c r="Z140" s="51"/>
      <c r="AA140" s="51" t="s">
        <v>216</v>
      </c>
      <c r="AB140" s="685" t="s">
        <v>103</v>
      </c>
      <c r="AC140" s="331"/>
      <c r="AD140" s="304"/>
      <c r="AE140" s="245"/>
      <c r="AF140" s="249"/>
      <c r="AG140" s="480"/>
      <c r="AH140" s="481"/>
      <c r="AI140" s="482"/>
      <c r="AJ140" s="159"/>
      <c r="AK140" s="160">
        <f>(COUNTA(L140:AB140)*3)</f>
        <v>27</v>
      </c>
      <c r="AL140" s="44"/>
      <c r="AM140" s="45">
        <f t="shared" si="88"/>
        <v>27</v>
      </c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</row>
    <row r="141" spans="1:128" ht="31.5" thickBot="1" x14ac:dyDescent="0.4">
      <c r="A141" s="721" t="s">
        <v>191</v>
      </c>
      <c r="B141" s="358" t="s">
        <v>134</v>
      </c>
      <c r="C141" s="232" t="s">
        <v>135</v>
      </c>
      <c r="D141" s="360" t="s">
        <v>150</v>
      </c>
      <c r="E141" s="360">
        <f>+E140</f>
        <v>15</v>
      </c>
      <c r="F141" s="792"/>
      <c r="G141" s="66">
        <f>+G140</f>
        <v>10</v>
      </c>
      <c r="H141" s="784"/>
      <c r="I141" s="66" t="s">
        <v>124</v>
      </c>
      <c r="J141" s="526"/>
      <c r="K141" s="527"/>
      <c r="L141" s="254" t="s">
        <v>30</v>
      </c>
      <c r="M141" s="51"/>
      <c r="N141" s="51" t="s">
        <v>31</v>
      </c>
      <c r="O141" s="78"/>
      <c r="P141" s="278" t="s">
        <v>32</v>
      </c>
      <c r="Q141" s="244"/>
      <c r="R141" s="244" t="s">
        <v>33</v>
      </c>
      <c r="S141" s="244"/>
      <c r="T141" s="279" t="s">
        <v>34</v>
      </c>
      <c r="U141" s="254"/>
      <c r="V141" s="493" t="s">
        <v>35</v>
      </c>
      <c r="W141" s="51"/>
      <c r="X141" s="78" t="s">
        <v>36</v>
      </c>
      <c r="Y141" s="158"/>
      <c r="Z141" s="51" t="s">
        <v>107</v>
      </c>
      <c r="AA141" s="51"/>
      <c r="AB141" s="685" t="s">
        <v>103</v>
      </c>
      <c r="AC141" s="331"/>
      <c r="AD141" s="304"/>
      <c r="AE141" s="245"/>
      <c r="AF141" s="249"/>
      <c r="AG141" s="480"/>
      <c r="AH141" s="481"/>
      <c r="AI141" s="482"/>
      <c r="AJ141" s="159"/>
      <c r="AK141" s="160">
        <f>(COUNTA(L141:AA141)*3)</f>
        <v>24</v>
      </c>
      <c r="AL141" s="44"/>
      <c r="AM141" s="45">
        <f t="shared" si="88"/>
        <v>24</v>
      </c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</row>
    <row r="142" spans="1:128" ht="35.25" customHeight="1" x14ac:dyDescent="0.35">
      <c r="A142" s="721" t="s">
        <v>191</v>
      </c>
      <c r="B142" s="358" t="s">
        <v>136</v>
      </c>
      <c r="C142" s="232" t="s">
        <v>137</v>
      </c>
      <c r="D142" s="360" t="s">
        <v>150</v>
      </c>
      <c r="E142" s="360">
        <f>+E141</f>
        <v>15</v>
      </c>
      <c r="F142" s="792"/>
      <c r="G142" s="66">
        <f>+G141</f>
        <v>10</v>
      </c>
      <c r="H142" s="784"/>
      <c r="I142" s="66" t="s">
        <v>125</v>
      </c>
      <c r="J142" s="526"/>
      <c r="K142" s="527"/>
      <c r="L142" s="254" t="s">
        <v>30</v>
      </c>
      <c r="M142" s="51"/>
      <c r="N142" s="51" t="s">
        <v>31</v>
      </c>
      <c r="O142" s="78"/>
      <c r="P142" s="278" t="s">
        <v>32</v>
      </c>
      <c r="Q142" s="244"/>
      <c r="R142" s="244" t="s">
        <v>33</v>
      </c>
      <c r="S142" s="244"/>
      <c r="T142" s="279" t="s">
        <v>34</v>
      </c>
      <c r="U142" s="254"/>
      <c r="V142" s="493" t="s">
        <v>35</v>
      </c>
      <c r="W142" s="51"/>
      <c r="X142" s="78" t="s">
        <v>36</v>
      </c>
      <c r="Y142" s="158"/>
      <c r="Z142" s="51" t="s">
        <v>107</v>
      </c>
      <c r="AA142" s="51"/>
      <c r="AB142" s="685" t="s">
        <v>103</v>
      </c>
      <c r="AC142" s="331"/>
      <c r="AD142" s="275"/>
      <c r="AE142" s="245"/>
      <c r="AF142" s="249"/>
      <c r="AG142" s="480"/>
      <c r="AH142" s="481"/>
      <c r="AI142" s="482"/>
      <c r="AJ142" s="159"/>
      <c r="AK142" s="160">
        <f>(COUNTA(L142:AA142)*3)</f>
        <v>24</v>
      </c>
      <c r="AL142" s="44"/>
      <c r="AM142" s="45">
        <f t="shared" si="88"/>
        <v>24</v>
      </c>
      <c r="AN142" s="130"/>
      <c r="AO142" s="192" t="s">
        <v>151</v>
      </c>
      <c r="AP142" s="199" t="s">
        <v>152</v>
      </c>
      <c r="AQ142" s="200" t="s">
        <v>153</v>
      </c>
      <c r="AR142" s="201" t="s">
        <v>154</v>
      </c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</row>
    <row r="143" spans="1:128" ht="15.75" customHeight="1" thickBot="1" x14ac:dyDescent="0.4">
      <c r="A143" s="731" t="s">
        <v>191</v>
      </c>
      <c r="B143" s="334" t="s">
        <v>138</v>
      </c>
      <c r="C143" s="233" t="s">
        <v>139</v>
      </c>
      <c r="D143" s="385" t="s">
        <v>150</v>
      </c>
      <c r="E143" s="385">
        <f>+E142</f>
        <v>15</v>
      </c>
      <c r="F143" s="793"/>
      <c r="G143" s="176">
        <f>+G142</f>
        <v>10</v>
      </c>
      <c r="H143" s="785"/>
      <c r="I143" s="176" t="s">
        <v>126</v>
      </c>
      <c r="J143" s="528"/>
      <c r="K143" s="529"/>
      <c r="L143" s="530" t="s">
        <v>30</v>
      </c>
      <c r="M143" s="56"/>
      <c r="N143" s="56" t="s">
        <v>31</v>
      </c>
      <c r="O143" s="79"/>
      <c r="P143" s="280" t="s">
        <v>32</v>
      </c>
      <c r="Q143" s="250"/>
      <c r="R143" s="250" t="s">
        <v>33</v>
      </c>
      <c r="S143" s="250"/>
      <c r="T143" s="282" t="s">
        <v>34</v>
      </c>
      <c r="U143" s="530"/>
      <c r="V143" s="661" t="s">
        <v>35</v>
      </c>
      <c r="W143" s="56"/>
      <c r="X143" s="79" t="s">
        <v>36</v>
      </c>
      <c r="Y143" s="173"/>
      <c r="Z143" s="56" t="s">
        <v>107</v>
      </c>
      <c r="AA143" s="56"/>
      <c r="AB143" s="665" t="s">
        <v>103</v>
      </c>
      <c r="AC143" s="630"/>
      <c r="AD143" s="670"/>
      <c r="AE143" s="251"/>
      <c r="AF143" s="252"/>
      <c r="AG143" s="502"/>
      <c r="AH143" s="503"/>
      <c r="AI143" s="504"/>
      <c r="AJ143" s="175"/>
      <c r="AK143" s="163">
        <f>(COUNTA(L143:Z143)*3)</f>
        <v>24</v>
      </c>
      <c r="AL143" s="63"/>
      <c r="AM143" s="55">
        <f t="shared" ref="AM143" si="89">SUM(AK143:AL143)</f>
        <v>24</v>
      </c>
      <c r="AN143" s="133">
        <f>SUM(AM139:AM143)</f>
        <v>123</v>
      </c>
      <c r="AO143" s="89"/>
      <c r="AP143" s="89"/>
      <c r="AQ143" s="89"/>
      <c r="AR143" s="202" t="e">
        <f>+#REF!+'Consolidado Noche Norte'!EE121</f>
        <v>#REF!</v>
      </c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130"/>
    </row>
    <row r="144" spans="1:128" ht="15.75" customHeight="1" x14ac:dyDescent="0.35">
      <c r="A144" s="129"/>
      <c r="B144" s="134"/>
      <c r="C144" s="134"/>
      <c r="D144" s="91"/>
      <c r="E144" s="91"/>
      <c r="F144" s="134"/>
      <c r="G144" s="134"/>
      <c r="H144" s="91"/>
      <c r="I144" s="91"/>
      <c r="J144" s="91"/>
      <c r="K144" s="91"/>
      <c r="L144" s="128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12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130"/>
    </row>
    <row r="145" spans="1:128" ht="15.75" customHeight="1" x14ac:dyDescent="0.35">
      <c r="A145" s="129"/>
      <c r="B145" s="134"/>
      <c r="C145" s="134"/>
      <c r="D145" s="91"/>
      <c r="E145" s="91"/>
      <c r="F145" s="134"/>
      <c r="G145" s="134"/>
      <c r="H145" s="91"/>
      <c r="I145" s="91"/>
      <c r="J145" s="91"/>
      <c r="K145" s="91"/>
      <c r="L145" s="128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12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130"/>
    </row>
    <row r="146" spans="1:128" ht="16.5" customHeight="1" thickBot="1" x14ac:dyDescent="0.4">
      <c r="A146" s="129"/>
      <c r="B146" s="134"/>
      <c r="C146" s="134"/>
      <c r="D146" s="91"/>
      <c r="E146" s="91"/>
      <c r="F146" s="134"/>
      <c r="G146" s="134"/>
      <c r="H146" s="91"/>
      <c r="I146" s="91"/>
      <c r="J146" s="91"/>
      <c r="K146" s="91"/>
      <c r="L146" s="128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12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</row>
    <row r="147" spans="1:128" ht="16.5" customHeight="1" thickBot="1" x14ac:dyDescent="0.4">
      <c r="A147" s="203" t="s">
        <v>110</v>
      </c>
      <c r="B147" s="204"/>
      <c r="C147" s="204"/>
      <c r="D147" s="204"/>
      <c r="E147" s="204"/>
      <c r="F147" s="204"/>
      <c r="G147" s="205"/>
      <c r="H147" s="205"/>
      <c r="I147" s="206"/>
      <c r="J147" s="204"/>
      <c r="K147" s="204"/>
      <c r="L147" s="204"/>
      <c r="M147" s="207"/>
      <c r="N147" s="207"/>
      <c r="O147" s="207"/>
      <c r="P147" s="207"/>
      <c r="Q147" s="207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9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778" t="s">
        <v>6</v>
      </c>
      <c r="DQ147" s="779"/>
      <c r="DR147" s="779"/>
      <c r="DS147" s="779"/>
      <c r="DT147" s="779"/>
      <c r="DU147" s="780"/>
      <c r="DV147" s="130"/>
      <c r="DW147" s="130"/>
      <c r="DX147" s="130"/>
    </row>
    <row r="148" spans="1:128" ht="31.5" customHeight="1" x14ac:dyDescent="0.35">
      <c r="A148" s="97" t="s">
        <v>12</v>
      </c>
      <c r="B148" s="98" t="s">
        <v>13</v>
      </c>
      <c r="C148" s="98" t="s">
        <v>14</v>
      </c>
      <c r="D148" s="98" t="s">
        <v>15</v>
      </c>
      <c r="E148" s="99" t="s">
        <v>16</v>
      </c>
      <c r="F148" s="99" t="s">
        <v>17</v>
      </c>
      <c r="G148" s="100" t="s">
        <v>18</v>
      </c>
      <c r="H148" s="98" t="s">
        <v>19</v>
      </c>
      <c r="I148" s="101" t="s">
        <v>20</v>
      </c>
      <c r="J148" s="210"/>
      <c r="K148" s="210"/>
      <c r="L148" s="102"/>
      <c r="M148" s="13"/>
      <c r="N148" s="13"/>
      <c r="O148" s="13"/>
      <c r="P148" s="13"/>
      <c r="Q148" s="13"/>
      <c r="R148" s="787" t="s">
        <v>111</v>
      </c>
      <c r="S148" s="759"/>
      <c r="T148" s="759"/>
      <c r="U148" s="759"/>
      <c r="V148" s="759"/>
      <c r="W148" s="759"/>
      <c r="X148" s="759"/>
      <c r="Y148" s="759"/>
      <c r="Z148" s="759"/>
      <c r="AA148" s="759"/>
      <c r="AB148" s="788"/>
      <c r="AC148" s="789" t="s">
        <v>112</v>
      </c>
      <c r="AD148" s="759"/>
      <c r="AE148" s="759"/>
      <c r="AF148" s="759"/>
      <c r="AG148" s="759"/>
      <c r="AH148" s="759"/>
      <c r="AI148" s="759"/>
      <c r="AJ148" s="759"/>
      <c r="AK148" s="759"/>
      <c r="AL148" s="759"/>
      <c r="AM148" s="759"/>
      <c r="AN148" s="759"/>
      <c r="AO148" s="759"/>
      <c r="AP148" s="788"/>
      <c r="AQ148" s="790"/>
      <c r="AR148" s="759"/>
      <c r="AS148" s="759"/>
      <c r="AT148" s="759"/>
      <c r="AU148" s="759"/>
      <c r="AV148" s="759"/>
      <c r="AW148" s="759"/>
      <c r="AX148" s="759"/>
      <c r="AY148" s="759"/>
      <c r="AZ148" s="759"/>
      <c r="BA148" s="788"/>
      <c r="BB148" s="789" t="s">
        <v>113</v>
      </c>
      <c r="BC148" s="759"/>
      <c r="BD148" s="759"/>
      <c r="BE148" s="759"/>
      <c r="BF148" s="759"/>
      <c r="BG148" s="759"/>
      <c r="BH148" s="3"/>
      <c r="BI148" s="3"/>
      <c r="BJ148" s="3"/>
      <c r="BK148" s="781"/>
      <c r="BL148" s="782"/>
      <c r="BM148" s="782"/>
      <c r="BN148" s="782"/>
      <c r="BO148" s="782"/>
      <c r="BP148" s="782"/>
      <c r="BQ148" s="782"/>
      <c r="BR148" s="782"/>
      <c r="BS148" s="782"/>
      <c r="BT148" s="782"/>
      <c r="BU148" s="782"/>
      <c r="BV148" s="782"/>
      <c r="BW148" s="782"/>
      <c r="BX148" s="782"/>
      <c r="BY148" s="782"/>
      <c r="BZ148" s="782"/>
      <c r="CA148" s="782"/>
      <c r="CB148" s="782"/>
      <c r="CC148" s="782"/>
      <c r="CD148" s="782"/>
      <c r="CE148" s="3"/>
      <c r="CF148" s="3"/>
      <c r="CG148" s="3"/>
      <c r="CH148" s="3"/>
      <c r="CI148" s="781"/>
      <c r="CJ148" s="782"/>
      <c r="CK148" s="3"/>
      <c r="CL148" s="3"/>
      <c r="CM148" s="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781"/>
      <c r="DE148" s="782"/>
      <c r="DF148" s="782"/>
      <c r="DG148" s="782"/>
      <c r="DH148" s="782"/>
      <c r="DI148" s="782"/>
      <c r="DJ148" s="782"/>
      <c r="DK148" s="782"/>
      <c r="DL148" s="5"/>
      <c r="DM148" s="5"/>
      <c r="DN148" s="6" t="s">
        <v>114</v>
      </c>
      <c r="DO148" s="3"/>
      <c r="DP148" s="103" t="s">
        <v>211</v>
      </c>
      <c r="DQ148" s="104" t="s">
        <v>208</v>
      </c>
      <c r="DR148" s="104" t="s">
        <v>209</v>
      </c>
      <c r="DS148" s="104" t="s">
        <v>115</v>
      </c>
      <c r="DT148" s="104" t="s">
        <v>116</v>
      </c>
      <c r="DU148" s="104" t="s">
        <v>117</v>
      </c>
      <c r="DV148" s="130"/>
      <c r="DW148" s="130"/>
      <c r="DX148" s="130"/>
    </row>
    <row r="149" spans="1:128" ht="63" customHeight="1" x14ac:dyDescent="0.35">
      <c r="A149" s="46">
        <v>1081</v>
      </c>
      <c r="B149" s="211" t="s">
        <v>108</v>
      </c>
      <c r="C149" s="105" t="s">
        <v>210</v>
      </c>
      <c r="D149" s="103" t="e">
        <f>+#REF!</f>
        <v>#REF!</v>
      </c>
      <c r="E149" s="103">
        <f>+E74</f>
        <v>13</v>
      </c>
      <c r="F149" s="103" t="s">
        <v>155</v>
      </c>
      <c r="G149" s="103">
        <v>9</v>
      </c>
      <c r="H149" s="103" t="e">
        <f>+#REF!</f>
        <v>#REF!</v>
      </c>
      <c r="I149" s="60"/>
      <c r="J149" s="48"/>
      <c r="K149" s="48"/>
      <c r="L149" s="47"/>
      <c r="M149" s="47"/>
      <c r="N149" s="47"/>
      <c r="O149" s="47"/>
      <c r="P149" s="47"/>
      <c r="Q149" s="4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47"/>
      <c r="AQ149" s="107"/>
      <c r="AR149" s="107"/>
      <c r="AS149" s="107"/>
      <c r="AT149" s="107"/>
      <c r="AU149" s="107"/>
      <c r="AV149" s="53"/>
      <c r="AW149" s="107"/>
      <c r="AX149" s="107"/>
      <c r="AY149" s="107"/>
      <c r="AZ149" s="107"/>
      <c r="BA149" s="107"/>
      <c r="BB149" s="50"/>
      <c r="BC149" s="50"/>
      <c r="BD149" s="50"/>
      <c r="BE149" s="47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47"/>
      <c r="CK149" s="107"/>
      <c r="CL149" s="107"/>
      <c r="CM149" s="107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"/>
      <c r="DM149" s="5"/>
      <c r="DN149" s="108">
        <f>+DP149</f>
        <v>19.5</v>
      </c>
      <c r="DO149" s="2"/>
      <c r="DP149" s="109">
        <f>+DS149+DT149+DU149</f>
        <v>19.5</v>
      </c>
      <c r="DQ149" s="49">
        <v>0</v>
      </c>
      <c r="DR149" s="49">
        <f>E149/2</f>
        <v>6.5</v>
      </c>
      <c r="DS149" s="110">
        <f>+DR149*3</f>
        <v>19.5</v>
      </c>
      <c r="DT149" s="49"/>
      <c r="DU149" s="49"/>
      <c r="DV149" s="130"/>
      <c r="DW149" s="130"/>
      <c r="DX149" s="130"/>
    </row>
    <row r="150" spans="1:128" ht="63" customHeight="1" x14ac:dyDescent="0.35">
      <c r="A150" s="46" t="s">
        <v>191</v>
      </c>
      <c r="B150" s="211" t="s">
        <v>108</v>
      </c>
      <c r="C150" s="105" t="s">
        <v>210</v>
      </c>
      <c r="D150" s="103" t="s">
        <v>150</v>
      </c>
      <c r="E150" s="103">
        <f>+E139</f>
        <v>15</v>
      </c>
      <c r="F150" s="103" t="s">
        <v>156</v>
      </c>
      <c r="G150" s="103">
        <v>9</v>
      </c>
      <c r="H150" s="103">
        <f>+H76</f>
        <v>0</v>
      </c>
      <c r="I150" s="60"/>
      <c r="J150" s="48"/>
      <c r="K150" s="48"/>
      <c r="L150" s="47"/>
      <c r="M150" s="47"/>
      <c r="N150" s="47"/>
      <c r="O150" s="47"/>
      <c r="P150" s="47"/>
      <c r="Q150" s="4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47"/>
      <c r="AQ150" s="107"/>
      <c r="AR150" s="107"/>
      <c r="AS150" s="107"/>
      <c r="AT150" s="107"/>
      <c r="AU150" s="107"/>
      <c r="AV150" s="53"/>
      <c r="AW150" s="107"/>
      <c r="AX150" s="107"/>
      <c r="AY150" s="107"/>
      <c r="AZ150" s="107"/>
      <c r="BA150" s="107"/>
      <c r="BB150" s="50"/>
      <c r="BC150" s="50"/>
      <c r="BD150" s="50"/>
      <c r="BE150" s="47"/>
      <c r="BF150" s="47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107"/>
      <c r="CL150" s="107"/>
      <c r="CM150" s="107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"/>
      <c r="DM150" s="5"/>
      <c r="DN150" s="108">
        <f>+DP150</f>
        <v>22.5</v>
      </c>
      <c r="DO150" s="2"/>
      <c r="DP150" s="109">
        <f t="shared" ref="DP150" si="90">+DS150+DT150+DU150</f>
        <v>22.5</v>
      </c>
      <c r="DQ150" s="49">
        <v>0</v>
      </c>
      <c r="DR150" s="49">
        <f>E150/2</f>
        <v>7.5</v>
      </c>
      <c r="DS150" s="110">
        <f t="shared" ref="DS150" si="91">+DR150*3</f>
        <v>22.5</v>
      </c>
      <c r="DT150" s="49"/>
      <c r="DU150" s="49"/>
      <c r="DV150" s="89"/>
      <c r="DW150" s="89"/>
      <c r="DX150" s="130"/>
    </row>
    <row r="151" spans="1:128" ht="16.5" customHeight="1" thickBot="1" x14ac:dyDescent="0.4">
      <c r="A151" s="129"/>
      <c r="B151" s="134"/>
      <c r="C151" s="134"/>
      <c r="D151" s="91"/>
      <c r="E151" s="91"/>
      <c r="F151" s="134"/>
      <c r="G151" s="134"/>
      <c r="H151" s="91"/>
      <c r="I151" s="91"/>
      <c r="J151" s="91"/>
      <c r="K151" s="91"/>
      <c r="L151" s="128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12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/>
    </row>
    <row r="152" spans="1:128" ht="15.75" customHeight="1" x14ac:dyDescent="0.35">
      <c r="A152" s="3"/>
      <c r="B152" s="183"/>
      <c r="C152" s="9"/>
      <c r="D152" s="3"/>
      <c r="E152" s="7"/>
      <c r="F152" s="7"/>
      <c r="G152" s="7"/>
      <c r="H152" s="3"/>
      <c r="I152" s="12"/>
      <c r="J152" s="449"/>
      <c r="K152" s="12"/>
      <c r="L152" s="789"/>
      <c r="M152" s="759"/>
      <c r="N152" s="759"/>
      <c r="O152" s="759"/>
      <c r="P152" s="788"/>
      <c r="Q152" s="789"/>
      <c r="R152" s="759"/>
      <c r="S152" s="759"/>
      <c r="T152" s="788"/>
      <c r="U152" s="789"/>
      <c r="V152" s="759"/>
      <c r="W152" s="759"/>
      <c r="X152" s="759"/>
      <c r="Y152" s="788"/>
      <c r="Z152" s="789"/>
      <c r="AA152" s="759"/>
      <c r="AB152" s="759"/>
      <c r="AC152" s="819"/>
      <c r="AD152" s="789"/>
      <c r="AE152" s="759"/>
      <c r="AF152" s="788"/>
      <c r="AG152" s="212"/>
      <c r="AH152" s="212"/>
      <c r="AI152" s="212"/>
      <c r="AJ152" s="212"/>
      <c r="AK152" s="823"/>
      <c r="AL152" s="825"/>
      <c r="AM152" s="812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130"/>
      <c r="DA152" s="130"/>
      <c r="DB152" s="130"/>
      <c r="DC152" s="130"/>
      <c r="DD152" s="130"/>
      <c r="DE152" s="130"/>
      <c r="DF152" s="130"/>
      <c r="DG152" s="130"/>
      <c r="DH152" s="130"/>
      <c r="DI152" s="130"/>
      <c r="DJ152" s="130"/>
      <c r="DK152" s="130"/>
      <c r="DL152" s="130"/>
      <c r="DM152" s="130"/>
      <c r="DN152" s="130"/>
      <c r="DO152" s="130"/>
      <c r="DP152" s="130"/>
      <c r="DQ152" s="130"/>
      <c r="DR152" s="130"/>
      <c r="DS152" s="130"/>
      <c r="DT152" s="130"/>
      <c r="DU152" s="130"/>
      <c r="DV152" s="130"/>
      <c r="DW152" s="130"/>
      <c r="DX152" s="130"/>
    </row>
    <row r="153" spans="1:128" ht="16.5" customHeight="1" thickBot="1" x14ac:dyDescent="0.4">
      <c r="A153" s="3"/>
      <c r="B153" s="183"/>
      <c r="C153" s="9"/>
      <c r="D153" s="3"/>
      <c r="E153" s="7"/>
      <c r="F153" s="7"/>
      <c r="G153" s="7"/>
      <c r="H153" s="3"/>
      <c r="I153" s="12"/>
      <c r="J153" s="449"/>
      <c r="K153" s="12"/>
      <c r="L153" s="820"/>
      <c r="M153" s="821"/>
      <c r="N153" s="821"/>
      <c r="O153" s="821"/>
      <c r="P153" s="831"/>
      <c r="Q153" s="820"/>
      <c r="R153" s="821"/>
      <c r="S153" s="821"/>
      <c r="T153" s="831"/>
      <c r="U153" s="820"/>
      <c r="V153" s="821"/>
      <c r="W153" s="821"/>
      <c r="X153" s="821"/>
      <c r="Y153" s="831"/>
      <c r="Z153" s="820"/>
      <c r="AA153" s="821"/>
      <c r="AB153" s="821"/>
      <c r="AC153" s="822"/>
      <c r="AD153" s="820"/>
      <c r="AE153" s="821"/>
      <c r="AF153" s="831"/>
      <c r="AG153" s="213"/>
      <c r="AH153" s="213"/>
      <c r="AI153" s="213"/>
      <c r="AJ153" s="213"/>
      <c r="AK153" s="824"/>
      <c r="AL153" s="826"/>
      <c r="AM153" s="766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130"/>
      <c r="DA153" s="130"/>
      <c r="DB153" s="130"/>
      <c r="DC153" s="130"/>
      <c r="DD153" s="130"/>
      <c r="DE153" s="130"/>
      <c r="DF153" s="130"/>
      <c r="DG153" s="130"/>
      <c r="DH153" s="130"/>
      <c r="DI153" s="130"/>
      <c r="DJ153" s="130"/>
      <c r="DK153" s="130"/>
      <c r="DL153" s="130"/>
      <c r="DM153" s="130"/>
      <c r="DN153" s="130"/>
      <c r="DO153" s="130"/>
      <c r="DP153" s="130"/>
      <c r="DQ153" s="130"/>
      <c r="DR153" s="130"/>
      <c r="DS153" s="130"/>
      <c r="DT153" s="130"/>
      <c r="DU153" s="130"/>
      <c r="DV153" s="130"/>
      <c r="DW153" s="130"/>
      <c r="DX153" s="130"/>
    </row>
    <row r="154" spans="1:128" ht="16.5" customHeight="1" thickBot="1" x14ac:dyDescent="0.4">
      <c r="A154" s="214" t="s">
        <v>157</v>
      </c>
      <c r="B154" s="94"/>
      <c r="C154" s="94"/>
      <c r="D154" s="94"/>
      <c r="E154" s="94"/>
      <c r="F154" s="94"/>
      <c r="G154" s="94"/>
      <c r="H154" s="94"/>
      <c r="I154" s="94"/>
      <c r="J154" s="215"/>
      <c r="K154" s="215"/>
      <c r="L154" s="46"/>
      <c r="M154" s="47"/>
      <c r="N154" s="47"/>
      <c r="O154" s="48"/>
      <c r="P154" s="60"/>
      <c r="Q154" s="46"/>
      <c r="R154" s="47"/>
      <c r="S154" s="47"/>
      <c r="T154" s="60"/>
      <c r="U154" s="46"/>
      <c r="V154" s="47"/>
      <c r="W154" s="47"/>
      <c r="X154" s="48"/>
      <c r="Y154" s="60"/>
      <c r="Z154" s="46"/>
      <c r="AA154" s="47"/>
      <c r="AB154" s="47"/>
      <c r="AC154" s="47"/>
      <c r="AD154" s="46"/>
      <c r="AE154" s="47"/>
      <c r="AF154" s="60"/>
      <c r="AG154" s="213"/>
      <c r="AH154" s="213"/>
      <c r="AI154" s="213"/>
      <c r="AJ154" s="213"/>
      <c r="AK154" s="822"/>
      <c r="AL154" s="827"/>
      <c r="AM154" s="766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  <c r="DL154" s="130"/>
      <c r="DM154" s="130"/>
      <c r="DN154" s="130"/>
      <c r="DO154" s="130"/>
      <c r="DP154" s="130"/>
      <c r="DQ154" s="130"/>
      <c r="DR154" s="130"/>
      <c r="DS154" s="130"/>
      <c r="DT154" s="130"/>
      <c r="DU154" s="130"/>
      <c r="DV154" s="130"/>
      <c r="DW154" s="130"/>
      <c r="DX154" s="130"/>
    </row>
    <row r="155" spans="1:128" ht="31.5" customHeight="1" thickBot="1" x14ac:dyDescent="0.4">
      <c r="A155" s="47" t="str">
        <f>+A148</f>
        <v>Gr</v>
      </c>
      <c r="B155" s="47" t="str">
        <f>+B148</f>
        <v>COD</v>
      </c>
      <c r="C155" s="113" t="str">
        <f>+C148</f>
        <v>ASIGNATURA</v>
      </c>
      <c r="D155" s="138" t="s">
        <v>15</v>
      </c>
      <c r="E155" s="139" t="s">
        <v>16</v>
      </c>
      <c r="F155" s="139" t="s">
        <v>17</v>
      </c>
      <c r="G155" s="139" t="s">
        <v>18</v>
      </c>
      <c r="H155" s="138" t="s">
        <v>19</v>
      </c>
      <c r="I155" s="101" t="s">
        <v>20</v>
      </c>
      <c r="J155" s="216"/>
      <c r="K155" s="216"/>
      <c r="L155" s="4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47" t="s">
        <v>100</v>
      </c>
      <c r="CK155" s="50"/>
      <c r="CL155" s="50"/>
      <c r="CM155" s="50"/>
      <c r="CN155" s="117"/>
      <c r="CO155" s="117"/>
      <c r="CP155" s="117"/>
      <c r="CQ155" s="47"/>
      <c r="CR155" s="47"/>
      <c r="CS155" s="118"/>
      <c r="CT155" s="119"/>
      <c r="CU155" s="4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  <c r="DG155" s="117"/>
      <c r="DH155" s="117"/>
      <c r="DI155" s="119"/>
      <c r="DJ155" s="117"/>
      <c r="DK155" s="117"/>
      <c r="DL155" s="5"/>
      <c r="DM155" s="5"/>
      <c r="DN155" s="217"/>
      <c r="DO155" s="130"/>
      <c r="DP155" s="130"/>
      <c r="DQ155" s="130"/>
      <c r="DR155" s="130"/>
      <c r="DS155" s="130"/>
      <c r="DT155" s="130"/>
      <c r="DU155" s="130"/>
      <c r="DV155" s="130"/>
      <c r="DW155" s="130"/>
      <c r="DX155" s="130"/>
    </row>
    <row r="156" spans="1:128" ht="63" customHeight="1" x14ac:dyDescent="0.35">
      <c r="A156" s="47">
        <f>+A149</f>
        <v>1081</v>
      </c>
      <c r="B156" s="112" t="s">
        <v>108</v>
      </c>
      <c r="C156" s="113" t="str">
        <f t="shared" ref="C156:H156" si="92">+C149</f>
        <v>ASESORÍA DISCPLINAR ADMINISTRACIÓN DE SERVICIOS DE SALUD CONSTRUCCIÓN DE TRABAJ DE GRADO</v>
      </c>
      <c r="D156" s="103" t="e">
        <f t="shared" si="92"/>
        <v>#REF!</v>
      </c>
      <c r="E156" s="103">
        <f t="shared" si="92"/>
        <v>13</v>
      </c>
      <c r="F156" s="103" t="str">
        <f t="shared" si="92"/>
        <v>NORTE</v>
      </c>
      <c r="G156" s="335">
        <f t="shared" si="92"/>
        <v>9</v>
      </c>
      <c r="H156" s="103" t="e">
        <f t="shared" si="92"/>
        <v>#REF!</v>
      </c>
      <c r="I156" s="47" t="s">
        <v>28</v>
      </c>
      <c r="J156" s="124"/>
      <c r="K156" s="124"/>
      <c r="L156" s="4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47" t="s">
        <v>100</v>
      </c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47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47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47"/>
      <c r="CK156" s="50"/>
      <c r="CL156" s="50"/>
      <c r="CM156" s="50"/>
      <c r="CN156" s="119"/>
      <c r="CO156" s="117"/>
      <c r="CP156" s="117"/>
      <c r="CQ156" s="118"/>
      <c r="CR156" s="118"/>
      <c r="CS156" s="118"/>
      <c r="CT156" s="118"/>
      <c r="CU156" s="47"/>
      <c r="CV156" s="47"/>
      <c r="CW156" s="47"/>
      <c r="CX156" s="117"/>
      <c r="CY156" s="119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9"/>
      <c r="DJ156" s="117"/>
      <c r="DK156" s="117"/>
      <c r="DL156" s="5"/>
      <c r="DM156" s="5"/>
      <c r="DN156" s="218">
        <f t="shared" ref="DN156:DN163" si="93">(COUNTA(L156:BE156)+COUNTA(CD156:DK156)+COUNTA(BF156:CB156))*3</f>
        <v>3</v>
      </c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</row>
    <row r="157" spans="1:128" ht="63" customHeight="1" x14ac:dyDescent="0.35">
      <c r="A157" s="103">
        <f t="shared" ref="A157:F157" si="94">+A156</f>
        <v>1081</v>
      </c>
      <c r="B157" s="219" t="str">
        <f t="shared" si="94"/>
        <v>SUSTENTA</v>
      </c>
      <c r="C157" s="113" t="str">
        <f t="shared" si="94"/>
        <v>ASESORÍA DISCPLINAR ADMINISTRACIÓN DE SERVICIOS DE SALUD CONSTRUCCIÓN DE TRABAJ DE GRADO</v>
      </c>
      <c r="D157" s="103" t="e">
        <f t="shared" si="94"/>
        <v>#REF!</v>
      </c>
      <c r="E157" s="103">
        <f t="shared" si="94"/>
        <v>13</v>
      </c>
      <c r="F157" s="103" t="str">
        <f t="shared" si="94"/>
        <v>NORTE</v>
      </c>
      <c r="G157" s="335">
        <f>+G156</f>
        <v>9</v>
      </c>
      <c r="H157" s="48" t="e">
        <f>+H156</f>
        <v>#REF!</v>
      </c>
      <c r="I157" s="47" t="s">
        <v>28</v>
      </c>
      <c r="J157" s="124"/>
      <c r="K157" s="124"/>
      <c r="L157" s="4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47" t="s">
        <v>100</v>
      </c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23"/>
      <c r="BA157" s="50"/>
      <c r="BB157" s="50"/>
      <c r="BC157" s="47"/>
      <c r="BD157" s="47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117"/>
      <c r="CO157" s="117"/>
      <c r="CP157" s="118"/>
      <c r="CQ157" s="118"/>
      <c r="CR157" s="118"/>
      <c r="CS157" s="118"/>
      <c r="CT157" s="47"/>
      <c r="CU157" s="117"/>
      <c r="CV157" s="47"/>
      <c r="CW157" s="47"/>
      <c r="CX157" s="117"/>
      <c r="CY157" s="119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5"/>
      <c r="DM157" s="5"/>
      <c r="DN157" s="218">
        <f t="shared" si="93"/>
        <v>3</v>
      </c>
      <c r="DO157" s="130"/>
      <c r="DP157" s="130"/>
      <c r="DQ157" s="130"/>
      <c r="DR157" s="130"/>
      <c r="DS157" s="130"/>
      <c r="DT157" s="130"/>
      <c r="DU157" s="130"/>
      <c r="DV157" s="130"/>
      <c r="DW157" s="130"/>
      <c r="DX157" s="130"/>
    </row>
    <row r="158" spans="1:128" ht="63" customHeight="1" x14ac:dyDescent="0.35">
      <c r="A158" s="103">
        <f t="shared" ref="A158:G158" si="95">+A157</f>
        <v>1081</v>
      </c>
      <c r="B158" s="219" t="str">
        <f t="shared" si="95"/>
        <v>SUSTENTA</v>
      </c>
      <c r="C158" s="113" t="str">
        <f t="shared" si="95"/>
        <v>ASESORÍA DISCPLINAR ADMINISTRACIÓN DE SERVICIOS DE SALUD CONSTRUCCIÓN DE TRABAJ DE GRADO</v>
      </c>
      <c r="D158" s="103" t="e">
        <f t="shared" si="95"/>
        <v>#REF!</v>
      </c>
      <c r="E158" s="103">
        <f t="shared" si="95"/>
        <v>13</v>
      </c>
      <c r="F158" s="103" t="str">
        <f t="shared" si="95"/>
        <v>NORTE</v>
      </c>
      <c r="G158" s="335">
        <f t="shared" si="95"/>
        <v>9</v>
      </c>
      <c r="H158" s="48"/>
      <c r="I158" s="47" t="s">
        <v>28</v>
      </c>
      <c r="J158" s="124"/>
      <c r="K158" s="124"/>
      <c r="L158" s="4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47" t="s">
        <v>100</v>
      </c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50"/>
      <c r="BA158" s="50"/>
      <c r="BB158" s="50"/>
      <c r="BC158" s="47"/>
      <c r="BD158" s="47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119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119"/>
      <c r="CO158" s="117"/>
      <c r="CP158" s="50"/>
      <c r="CQ158" s="117"/>
      <c r="CR158" s="117"/>
      <c r="CS158" s="117"/>
      <c r="CT158" s="47"/>
      <c r="CU158" s="117"/>
      <c r="CV158" s="47"/>
      <c r="CW158" s="47"/>
      <c r="CX158" s="117"/>
      <c r="CY158" s="117"/>
      <c r="CZ158" s="117"/>
      <c r="DA158" s="117"/>
      <c r="DB158" s="117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5"/>
      <c r="DM158" s="5"/>
      <c r="DN158" s="218">
        <f t="shared" si="93"/>
        <v>3</v>
      </c>
      <c r="DO158" s="130"/>
      <c r="DP158" s="130"/>
      <c r="DQ158" s="130"/>
      <c r="DR158" s="130"/>
      <c r="DS158" s="130"/>
      <c r="DT158" s="130"/>
      <c r="DU158" s="130"/>
      <c r="DV158" s="130"/>
      <c r="DW158" s="130"/>
      <c r="DX158" s="130"/>
    </row>
    <row r="159" spans="1:128" ht="63" customHeight="1" x14ac:dyDescent="0.35">
      <c r="A159" s="103">
        <f t="shared" ref="A159:G163" si="96">+A158</f>
        <v>1081</v>
      </c>
      <c r="B159" s="219" t="str">
        <f t="shared" si="96"/>
        <v>SUSTENTA</v>
      </c>
      <c r="C159" s="113" t="str">
        <f t="shared" si="96"/>
        <v>ASESORÍA DISCPLINAR ADMINISTRACIÓN DE SERVICIOS DE SALUD CONSTRUCCIÓN DE TRABAJ DE GRADO</v>
      </c>
      <c r="D159" s="103" t="e">
        <f t="shared" si="96"/>
        <v>#REF!</v>
      </c>
      <c r="E159" s="103">
        <f t="shared" si="96"/>
        <v>13</v>
      </c>
      <c r="F159" s="103" t="str">
        <f t="shared" si="96"/>
        <v>NORTE</v>
      </c>
      <c r="G159" s="335">
        <f t="shared" si="96"/>
        <v>9</v>
      </c>
      <c r="H159" s="48"/>
      <c r="I159" s="47" t="s">
        <v>28</v>
      </c>
      <c r="J159" s="124"/>
      <c r="K159" s="124"/>
      <c r="L159" s="4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47" t="s">
        <v>100</v>
      </c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119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119"/>
      <c r="CO159" s="117"/>
      <c r="CP159" s="107"/>
      <c r="CQ159" s="118"/>
      <c r="CR159" s="118"/>
      <c r="CS159" s="47"/>
      <c r="CT159" s="119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07"/>
      <c r="DG159" s="107"/>
      <c r="DH159" s="117"/>
      <c r="DI159" s="119"/>
      <c r="DJ159" s="117"/>
      <c r="DK159" s="117"/>
      <c r="DL159" s="5"/>
      <c r="DM159" s="5"/>
      <c r="DN159" s="218">
        <f t="shared" si="93"/>
        <v>3</v>
      </c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</row>
    <row r="160" spans="1:128" ht="63" customHeight="1" x14ac:dyDescent="0.35">
      <c r="A160" s="47" t="str">
        <f>+A150</f>
        <v>S1081</v>
      </c>
      <c r="B160" s="219" t="str">
        <f t="shared" si="96"/>
        <v>SUSTENTA</v>
      </c>
      <c r="C160" s="113" t="str">
        <f t="shared" si="96"/>
        <v>ASESORÍA DISCPLINAR ADMINISTRACIÓN DE SERVICIOS DE SALUD CONSTRUCCIÓN DE TRABAJ DE GRADO</v>
      </c>
      <c r="D160" s="47" t="e">
        <f>+#REF!</f>
        <v>#REF!</v>
      </c>
      <c r="E160" s="47">
        <f>+E150</f>
        <v>15</v>
      </c>
      <c r="F160" s="103" t="str">
        <f t="shared" ref="F160:G161" si="97">+F159</f>
        <v>NORTE</v>
      </c>
      <c r="G160" s="335">
        <f t="shared" si="97"/>
        <v>9</v>
      </c>
      <c r="H160" s="48"/>
      <c r="I160" s="47" t="s">
        <v>28</v>
      </c>
      <c r="J160" s="124"/>
      <c r="K160" s="124"/>
      <c r="L160" s="4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47" t="s">
        <v>109</v>
      </c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117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117"/>
      <c r="CO160" s="117"/>
      <c r="CP160" s="50"/>
      <c r="CQ160" s="47"/>
      <c r="CR160" s="47"/>
      <c r="CS160" s="47"/>
      <c r="CT160" s="118"/>
      <c r="CU160" s="4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07"/>
      <c r="DF160" s="107"/>
      <c r="DG160" s="107"/>
      <c r="DH160" s="117"/>
      <c r="DI160" s="117"/>
      <c r="DJ160" s="117"/>
      <c r="DK160" s="117"/>
      <c r="DL160" s="5"/>
      <c r="DM160" s="5"/>
      <c r="DN160" s="218">
        <f t="shared" si="93"/>
        <v>3</v>
      </c>
      <c r="DO160" s="130"/>
      <c r="DP160" s="130"/>
      <c r="DQ160" s="130"/>
      <c r="DR160" s="130"/>
      <c r="DS160" s="130"/>
      <c r="DT160" s="130"/>
      <c r="DU160" s="130"/>
      <c r="DV160" s="130"/>
      <c r="DW160" s="130"/>
      <c r="DX160" s="130"/>
    </row>
    <row r="161" spans="1:128" ht="63" customHeight="1" x14ac:dyDescent="0.35">
      <c r="A161" s="47" t="str">
        <f t="shared" ref="A161:A162" si="98">A160</f>
        <v>S1081</v>
      </c>
      <c r="B161" s="219" t="str">
        <f t="shared" si="96"/>
        <v>SUSTENTA</v>
      </c>
      <c r="C161" s="113" t="str">
        <f t="shared" si="96"/>
        <v>ASESORÍA DISCPLINAR ADMINISTRACIÓN DE SERVICIOS DE SALUD CONSTRUCCIÓN DE TRABAJ DE GRADO</v>
      </c>
      <c r="D161" s="47" t="e">
        <f>+#REF!</f>
        <v>#REF!</v>
      </c>
      <c r="E161" s="47">
        <f>+E160</f>
        <v>15</v>
      </c>
      <c r="F161" s="103" t="str">
        <f t="shared" si="97"/>
        <v>NORTE</v>
      </c>
      <c r="G161" s="335">
        <f>+G160</f>
        <v>9</v>
      </c>
      <c r="H161" s="48"/>
      <c r="I161" s="47" t="s">
        <v>28</v>
      </c>
      <c r="J161" s="124"/>
      <c r="K161" s="124"/>
      <c r="L161" s="4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47" t="s">
        <v>109</v>
      </c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47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119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119"/>
      <c r="CO161" s="117"/>
      <c r="CP161" s="118"/>
      <c r="CQ161" s="47"/>
      <c r="CR161" s="47"/>
      <c r="CS161" s="118"/>
      <c r="CT161" s="117"/>
      <c r="CU161" s="47"/>
      <c r="CV161" s="47"/>
      <c r="CW161" s="47"/>
      <c r="CX161" s="47"/>
      <c r="CY161" s="117"/>
      <c r="CZ161" s="117"/>
      <c r="DA161" s="117"/>
      <c r="DB161" s="117"/>
      <c r="DC161" s="117"/>
      <c r="DD161" s="117"/>
      <c r="DE161" s="107"/>
      <c r="DF161" s="107"/>
      <c r="DG161" s="107"/>
      <c r="DH161" s="117"/>
      <c r="DI161" s="117"/>
      <c r="DJ161" s="117"/>
      <c r="DK161" s="117"/>
      <c r="DL161" s="5"/>
      <c r="DM161" s="5"/>
      <c r="DN161" s="218">
        <v>0</v>
      </c>
      <c r="DO161" s="130"/>
      <c r="DP161" s="130"/>
      <c r="DQ161" s="130"/>
      <c r="DR161" s="130"/>
      <c r="DS161" s="130"/>
      <c r="DT161" s="130"/>
      <c r="DU161" s="130"/>
      <c r="DV161" s="130"/>
      <c r="DW161" s="130"/>
      <c r="DX161" s="130"/>
    </row>
    <row r="162" spans="1:128" ht="63" customHeight="1" x14ac:dyDescent="0.35">
      <c r="A162" s="47" t="str">
        <f t="shared" si="98"/>
        <v>S1081</v>
      </c>
      <c r="B162" s="219" t="str">
        <f t="shared" si="96"/>
        <v>SUSTENTA</v>
      </c>
      <c r="C162" s="113" t="str">
        <f t="shared" si="96"/>
        <v>ASESORÍA DISCPLINAR ADMINISTRACIÓN DE SERVICIOS DE SALUD CONSTRUCCIÓN DE TRABAJ DE GRADO</v>
      </c>
      <c r="D162" s="47" t="e">
        <f>+#REF!</f>
        <v>#REF!</v>
      </c>
      <c r="E162" s="47">
        <f>+E161</f>
        <v>15</v>
      </c>
      <c r="F162" s="47" t="e">
        <f>+#REF!</f>
        <v>#REF!</v>
      </c>
      <c r="G162" s="336" t="e">
        <f>+#REF!</f>
        <v>#REF!</v>
      </c>
      <c r="H162" s="48"/>
      <c r="I162" s="47" t="s">
        <v>28</v>
      </c>
      <c r="J162" s="124"/>
      <c r="K162" s="124"/>
      <c r="L162" s="4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47" t="s">
        <v>109</v>
      </c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47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47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119"/>
      <c r="CO162" s="117"/>
      <c r="CP162" s="118"/>
      <c r="CQ162" s="118"/>
      <c r="CR162" s="118"/>
      <c r="CS162" s="118"/>
      <c r="CT162" s="119"/>
      <c r="CU162" s="47"/>
      <c r="CV162" s="47"/>
      <c r="CW162" s="47"/>
      <c r="CX162" s="47"/>
      <c r="CY162" s="119"/>
      <c r="CZ162" s="117"/>
      <c r="DA162" s="117"/>
      <c r="DB162" s="117"/>
      <c r="DC162" s="117"/>
      <c r="DD162" s="117"/>
      <c r="DE162" s="107"/>
      <c r="DF162" s="107"/>
      <c r="DG162" s="107"/>
      <c r="DH162" s="117"/>
      <c r="DI162" s="119"/>
      <c r="DJ162" s="117"/>
      <c r="DK162" s="117"/>
      <c r="DL162" s="5"/>
      <c r="DM162" s="5"/>
      <c r="DN162" s="218">
        <f t="shared" si="93"/>
        <v>3</v>
      </c>
      <c r="DO162" s="130"/>
      <c r="DP162" s="130"/>
      <c r="DQ162" s="130"/>
      <c r="DR162" s="130"/>
      <c r="DS162" s="130"/>
      <c r="DT162" s="130"/>
      <c r="DU162" s="130"/>
      <c r="DV162" s="130"/>
      <c r="DW162" s="130"/>
      <c r="DX162" s="130"/>
    </row>
    <row r="163" spans="1:128" ht="63" customHeight="1" x14ac:dyDescent="0.35">
      <c r="A163" s="47" t="str">
        <f t="shared" ref="A163:G163" si="99">+A162</f>
        <v>S1081</v>
      </c>
      <c r="B163" s="219" t="str">
        <f t="shared" si="96"/>
        <v>SUSTENTA</v>
      </c>
      <c r="C163" s="113" t="str">
        <f t="shared" si="96"/>
        <v>ASESORÍA DISCPLINAR ADMINISTRACIÓN DE SERVICIOS DE SALUD CONSTRUCCIÓN DE TRABAJ DE GRADO</v>
      </c>
      <c r="D163" s="47" t="e">
        <f t="shared" si="99"/>
        <v>#REF!</v>
      </c>
      <c r="E163" s="47">
        <f>+E162</f>
        <v>15</v>
      </c>
      <c r="F163" s="103" t="e">
        <f t="shared" si="99"/>
        <v>#REF!</v>
      </c>
      <c r="G163" s="337" t="e">
        <f t="shared" si="99"/>
        <v>#REF!</v>
      </c>
      <c r="H163" s="48"/>
      <c r="I163" s="47" t="s">
        <v>28</v>
      </c>
      <c r="J163" s="124"/>
      <c r="K163" s="124"/>
      <c r="L163" s="4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47" t="s">
        <v>109</v>
      </c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119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119"/>
      <c r="CO163" s="117"/>
      <c r="CP163" s="107"/>
      <c r="CQ163" s="118"/>
      <c r="CR163" s="118"/>
      <c r="CS163" s="47"/>
      <c r="CT163" s="119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7"/>
      <c r="DF163" s="107"/>
      <c r="DG163" s="107"/>
      <c r="DH163" s="117"/>
      <c r="DI163" s="119"/>
      <c r="DJ163" s="117"/>
      <c r="DK163" s="117"/>
      <c r="DL163" s="5"/>
      <c r="DM163" s="5"/>
      <c r="DN163" s="218">
        <f t="shared" si="93"/>
        <v>3</v>
      </c>
      <c r="DO163" s="89"/>
      <c r="DP163" s="89"/>
      <c r="DQ163" s="89"/>
      <c r="DR163" s="89"/>
      <c r="DS163" s="89"/>
      <c r="DT163" s="89"/>
      <c r="DU163" s="89"/>
      <c r="DV163" s="89"/>
      <c r="DW163" s="89"/>
      <c r="DX163" s="130"/>
    </row>
    <row r="164" spans="1:128" s="333" customFormat="1" ht="63" customHeight="1" x14ac:dyDescent="0.35">
      <c r="A164" s="124"/>
      <c r="B164" s="124"/>
      <c r="C164" s="341"/>
      <c r="D164" s="124"/>
      <c r="E164" s="124"/>
      <c r="F164" s="124"/>
      <c r="G164" s="339"/>
      <c r="H164" s="91"/>
      <c r="I164" s="48"/>
      <c r="J164" s="213"/>
      <c r="K164" s="124"/>
      <c r="L164" s="50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47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220"/>
      <c r="AN164" s="53"/>
      <c r="AO164" s="53"/>
      <c r="AP164" s="53"/>
      <c r="AQ164" s="53"/>
      <c r="AR164" s="53"/>
      <c r="AS164" s="53"/>
      <c r="AT164" s="53"/>
      <c r="AU164" s="53"/>
      <c r="AV164" s="53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338"/>
      <c r="DC164" s="50"/>
      <c r="DD164" s="50"/>
      <c r="DE164" s="50"/>
      <c r="DF164" s="50"/>
      <c r="DG164" s="50"/>
      <c r="DH164" s="50"/>
      <c r="DI164" s="50"/>
      <c r="DJ164" s="50"/>
      <c r="DK164" s="50"/>
      <c r="DL164" s="5"/>
      <c r="DM164" s="5"/>
      <c r="DN164" s="358"/>
      <c r="DO164" s="89"/>
      <c r="DP164" s="778" t="s">
        <v>6</v>
      </c>
      <c r="DQ164" s="779"/>
      <c r="DR164" s="779"/>
      <c r="DS164" s="779"/>
      <c r="DT164" s="779"/>
      <c r="DU164" s="780"/>
      <c r="DV164" s="89"/>
      <c r="DW164" s="89"/>
      <c r="DX164" s="130"/>
    </row>
    <row r="165" spans="1:128" s="333" customFormat="1" ht="63" customHeight="1" x14ac:dyDescent="0.35">
      <c r="A165" s="124"/>
      <c r="B165" s="124"/>
      <c r="C165" s="341"/>
      <c r="D165" s="124"/>
      <c r="E165" s="124"/>
      <c r="F165" s="124"/>
      <c r="G165" s="339"/>
      <c r="H165" s="91"/>
      <c r="I165" s="48"/>
      <c r="J165" s="213"/>
      <c r="K165" s="124"/>
      <c r="L165" s="50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47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220"/>
      <c r="AN165" s="53"/>
      <c r="AO165" s="53"/>
      <c r="AP165" s="53"/>
      <c r="AQ165" s="53"/>
      <c r="AR165" s="53"/>
      <c r="AS165" s="53"/>
      <c r="AT165" s="53"/>
      <c r="AU165" s="53"/>
      <c r="AV165" s="53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338"/>
      <c r="DC165" s="50"/>
      <c r="DD165" s="50"/>
      <c r="DE165" s="50"/>
      <c r="DF165" s="50"/>
      <c r="DG165" s="50"/>
      <c r="DH165" s="50"/>
      <c r="DI165" s="50"/>
      <c r="DJ165" s="50"/>
      <c r="DK165" s="50"/>
      <c r="DL165" s="5"/>
      <c r="DM165" s="5"/>
      <c r="DN165" s="218">
        <v>0</v>
      </c>
      <c r="DO165" s="89"/>
      <c r="DP165" s="103" t="s">
        <v>173</v>
      </c>
      <c r="DQ165" s="104" t="s">
        <v>208</v>
      </c>
      <c r="DR165" s="104" t="s">
        <v>209</v>
      </c>
      <c r="DS165" s="104" t="s">
        <v>115</v>
      </c>
      <c r="DT165" s="104" t="s">
        <v>116</v>
      </c>
      <c r="DU165" s="104" t="s">
        <v>117</v>
      </c>
      <c r="DV165" s="89"/>
      <c r="DW165" s="89"/>
      <c r="DX165" s="130"/>
    </row>
    <row r="166" spans="1:128" ht="63" customHeight="1" x14ac:dyDescent="0.35">
      <c r="A166" s="46"/>
      <c r="B166" s="111"/>
      <c r="C166" s="105" t="s">
        <v>118</v>
      </c>
      <c r="D166" s="103" t="s">
        <v>119</v>
      </c>
      <c r="E166" s="47">
        <v>15</v>
      </c>
      <c r="F166" s="106"/>
      <c r="G166" s="112" t="s">
        <v>120</v>
      </c>
      <c r="H166" s="103"/>
      <c r="I166" s="48" t="s">
        <v>28</v>
      </c>
      <c r="J166" s="48"/>
      <c r="K166" s="222"/>
      <c r="L166" s="221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223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89"/>
      <c r="DM166" s="89"/>
      <c r="DN166" s="108">
        <f>+DP166</f>
        <v>11.25</v>
      </c>
      <c r="DO166" s="2"/>
      <c r="DP166" s="109">
        <f>+DS166+DT166+DU166+DQ166</f>
        <v>11.25</v>
      </c>
      <c r="DQ166" s="49"/>
      <c r="DR166" s="49">
        <f>E166/2</f>
        <v>7.5</v>
      </c>
      <c r="DS166" s="110">
        <f>+DR166*1.5</f>
        <v>11.25</v>
      </c>
      <c r="DT166" s="49"/>
      <c r="DU166" s="49"/>
      <c r="DV166" s="89"/>
      <c r="DW166" s="89"/>
      <c r="DX166" s="130"/>
    </row>
    <row r="167" spans="1:128" ht="62.25" customHeight="1" x14ac:dyDescent="0.35">
      <c r="A167" s="46"/>
      <c r="B167" s="111"/>
      <c r="C167" s="105" t="s">
        <v>118</v>
      </c>
      <c r="D167" s="103" t="s">
        <v>119</v>
      </c>
      <c r="E167" s="47">
        <v>13</v>
      </c>
      <c r="F167" s="106"/>
      <c r="G167" s="112" t="s">
        <v>120</v>
      </c>
      <c r="H167" s="103"/>
      <c r="I167" s="48" t="s">
        <v>28</v>
      </c>
      <c r="J167" s="91"/>
      <c r="K167" s="91"/>
      <c r="L167" s="128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12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108">
        <f>+DP167</f>
        <v>9.75</v>
      </c>
      <c r="DO167" s="2"/>
      <c r="DP167" s="109">
        <f>+DS167+DT167+DU167+DQ167</f>
        <v>9.75</v>
      </c>
      <c r="DQ167" s="49"/>
      <c r="DR167" s="49">
        <f>E167/2</f>
        <v>6.5</v>
      </c>
      <c r="DS167" s="110">
        <f>+DR167*1.5</f>
        <v>9.75</v>
      </c>
      <c r="DT167" s="49"/>
      <c r="DU167" s="49"/>
      <c r="DV167" s="89"/>
      <c r="DW167" s="89"/>
      <c r="DX167" s="130"/>
    </row>
    <row r="168" spans="1:128" ht="15.75" customHeight="1" x14ac:dyDescent="0.35">
      <c r="A168" s="129"/>
      <c r="B168" s="134"/>
      <c r="C168" s="134"/>
      <c r="D168" s="91"/>
      <c r="E168" s="91"/>
      <c r="F168" s="134"/>
      <c r="G168" s="134"/>
      <c r="H168" s="91"/>
      <c r="I168" s="91"/>
      <c r="J168" s="91"/>
      <c r="K168" s="91"/>
      <c r="L168" s="128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12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130"/>
    </row>
    <row r="169" spans="1:128" ht="15.75" customHeight="1" x14ac:dyDescent="0.35">
      <c r="A169" s="129"/>
      <c r="B169" s="134"/>
      <c r="C169" s="134"/>
      <c r="D169" s="91"/>
      <c r="E169" s="91"/>
      <c r="F169" s="134"/>
      <c r="G169" s="134"/>
      <c r="H169" s="91"/>
      <c r="I169" s="91"/>
      <c r="J169" s="91"/>
      <c r="K169" s="91"/>
      <c r="L169" s="128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12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130"/>
    </row>
    <row r="170" spans="1:128" ht="15.75" customHeight="1" x14ac:dyDescent="0.35">
      <c r="A170" s="129"/>
      <c r="B170" s="134"/>
      <c r="C170" s="134"/>
      <c r="D170" s="91"/>
      <c r="E170" s="91"/>
      <c r="F170" s="134"/>
      <c r="G170" s="134"/>
      <c r="H170" s="91"/>
      <c r="I170" s="91"/>
      <c r="J170" s="91"/>
      <c r="K170" s="91"/>
      <c r="L170" s="128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12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130"/>
    </row>
    <row r="171" spans="1:128" ht="15.75" customHeight="1" x14ac:dyDescent="0.35">
      <c r="A171" s="129"/>
      <c r="B171" s="134"/>
      <c r="C171" s="134"/>
      <c r="D171" s="91"/>
      <c r="E171" s="91"/>
      <c r="F171" s="134"/>
      <c r="G171" s="134"/>
      <c r="H171" s="91"/>
      <c r="I171" s="91"/>
      <c r="J171" s="91"/>
      <c r="K171" s="91"/>
      <c r="L171" s="128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12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130"/>
    </row>
    <row r="172" spans="1:128" ht="15.75" customHeight="1" x14ac:dyDescent="0.35">
      <c r="A172" s="129"/>
      <c r="B172" s="134"/>
      <c r="C172" s="134"/>
      <c r="D172" s="91"/>
      <c r="E172" s="91"/>
      <c r="F172" s="134"/>
      <c r="G172" s="134"/>
      <c r="H172" s="91"/>
      <c r="I172" s="91"/>
      <c r="J172" s="91"/>
      <c r="K172" s="91"/>
      <c r="L172" s="128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12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130"/>
    </row>
    <row r="173" spans="1:128" ht="15.75" customHeight="1" x14ac:dyDescent="0.35">
      <c r="A173" s="129"/>
      <c r="B173" s="134"/>
      <c r="C173" s="134"/>
      <c r="D173" s="91"/>
      <c r="E173" s="91"/>
      <c r="F173" s="134"/>
      <c r="G173" s="134"/>
      <c r="H173" s="91"/>
      <c r="I173" s="91"/>
      <c r="J173" s="91"/>
      <c r="K173" s="91"/>
      <c r="L173" s="128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12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130"/>
    </row>
    <row r="174" spans="1:128" ht="15.75" customHeight="1" x14ac:dyDescent="0.35">
      <c r="A174" s="129"/>
      <c r="B174" s="134"/>
      <c r="C174" s="134"/>
      <c r="D174" s="91"/>
      <c r="E174" s="91"/>
      <c r="F174" s="134"/>
      <c r="G174" s="134"/>
      <c r="H174" s="91"/>
      <c r="I174" s="91"/>
      <c r="J174" s="91"/>
      <c r="K174" s="91"/>
      <c r="L174" s="128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12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130"/>
    </row>
    <row r="175" spans="1:128" ht="15.75" customHeight="1" x14ac:dyDescent="0.35">
      <c r="A175" s="129"/>
      <c r="B175" s="134"/>
      <c r="C175" s="134"/>
      <c r="D175" s="91"/>
      <c r="E175" s="91"/>
      <c r="F175" s="134"/>
      <c r="G175" s="134"/>
      <c r="H175" s="91"/>
      <c r="I175" s="91"/>
      <c r="J175" s="91"/>
      <c r="K175" s="91"/>
      <c r="L175" s="128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12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130"/>
    </row>
    <row r="176" spans="1:128" ht="15.75" customHeight="1" x14ac:dyDescent="0.35">
      <c r="A176" s="129"/>
      <c r="B176" s="134"/>
      <c r="C176" s="134"/>
      <c r="D176" s="91"/>
      <c r="E176" s="91"/>
      <c r="F176" s="134"/>
      <c r="G176" s="134"/>
      <c r="H176" s="91"/>
      <c r="I176" s="91"/>
      <c r="J176" s="91"/>
      <c r="K176" s="91"/>
      <c r="L176" s="128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12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130"/>
    </row>
    <row r="177" spans="1:128" ht="15.75" customHeight="1" x14ac:dyDescent="0.35">
      <c r="A177" s="129"/>
      <c r="B177" s="134"/>
      <c r="C177" s="134"/>
      <c r="D177" s="91"/>
      <c r="E177" s="91"/>
      <c r="F177" s="134"/>
      <c r="G177" s="134"/>
      <c r="H177" s="91"/>
      <c r="I177" s="91"/>
      <c r="J177" s="91"/>
      <c r="K177" s="91"/>
      <c r="L177" s="128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12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130"/>
    </row>
    <row r="178" spans="1:128" ht="15.75" customHeight="1" x14ac:dyDescent="0.35">
      <c r="A178" s="129"/>
      <c r="B178" s="134"/>
      <c r="C178" s="134"/>
      <c r="D178" s="91"/>
      <c r="E178" s="91"/>
      <c r="F178" s="134"/>
      <c r="G178" s="134"/>
      <c r="H178" s="91"/>
      <c r="I178" s="91"/>
      <c r="J178" s="91"/>
      <c r="K178" s="91"/>
      <c r="L178" s="128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12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130"/>
    </row>
    <row r="179" spans="1:128" ht="15.75" customHeight="1" x14ac:dyDescent="0.35">
      <c r="A179" s="129"/>
      <c r="B179" s="134"/>
      <c r="C179" s="134"/>
      <c r="D179" s="91"/>
      <c r="E179" s="91"/>
      <c r="F179" s="134"/>
      <c r="G179" s="134"/>
      <c r="H179" s="91"/>
      <c r="I179" s="91"/>
      <c r="J179" s="91"/>
      <c r="K179" s="91"/>
      <c r="L179" s="128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12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130"/>
    </row>
    <row r="180" spans="1:128" ht="15.75" customHeight="1" x14ac:dyDescent="0.35">
      <c r="A180" s="129"/>
      <c r="B180" s="134"/>
      <c r="C180" s="134"/>
      <c r="D180" s="91"/>
      <c r="E180" s="91"/>
      <c r="F180" s="134"/>
      <c r="G180" s="134"/>
      <c r="H180" s="91"/>
      <c r="I180" s="91"/>
      <c r="J180" s="91"/>
      <c r="K180" s="91"/>
      <c r="L180" s="128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12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130"/>
    </row>
    <row r="181" spans="1:128" ht="15.75" customHeight="1" x14ac:dyDescent="0.35">
      <c r="A181" s="129"/>
      <c r="B181" s="134"/>
      <c r="C181" s="134"/>
      <c r="D181" s="91"/>
      <c r="E181" s="91"/>
      <c r="F181" s="134"/>
      <c r="G181" s="134"/>
      <c r="H181" s="91"/>
      <c r="I181" s="91"/>
      <c r="J181" s="91"/>
      <c r="K181" s="91"/>
      <c r="L181" s="128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12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130"/>
    </row>
    <row r="182" spans="1:128" ht="15.75" customHeight="1" x14ac:dyDescent="0.35">
      <c r="A182" s="129"/>
      <c r="B182" s="134"/>
      <c r="C182" s="134"/>
      <c r="D182" s="91"/>
      <c r="E182" s="91"/>
      <c r="F182" s="134"/>
      <c r="G182" s="134"/>
      <c r="H182" s="91"/>
      <c r="I182" s="91"/>
      <c r="J182" s="91"/>
      <c r="K182" s="91"/>
      <c r="L182" s="128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12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130"/>
    </row>
    <row r="183" spans="1:128" ht="15.75" customHeight="1" x14ac:dyDescent="0.35">
      <c r="A183" s="129"/>
      <c r="B183" s="134"/>
      <c r="C183" s="134"/>
      <c r="D183" s="91"/>
      <c r="E183" s="91"/>
      <c r="F183" s="134"/>
      <c r="G183" s="134"/>
      <c r="H183" s="91"/>
      <c r="I183" s="91"/>
      <c r="J183" s="91"/>
      <c r="K183" s="91"/>
      <c r="L183" s="128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12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130"/>
    </row>
    <row r="184" spans="1:128" ht="15.75" customHeight="1" x14ac:dyDescent="0.35">
      <c r="A184" s="129"/>
      <c r="B184" s="134"/>
      <c r="C184" s="134"/>
      <c r="D184" s="91"/>
      <c r="E184" s="91"/>
      <c r="F184" s="134"/>
      <c r="G184" s="134"/>
      <c r="H184" s="91"/>
      <c r="I184" s="91"/>
      <c r="J184" s="91"/>
      <c r="K184" s="91"/>
      <c r="L184" s="128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12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130"/>
    </row>
    <row r="185" spans="1:128" ht="15.75" customHeight="1" x14ac:dyDescent="0.35">
      <c r="A185" s="129"/>
      <c r="B185" s="134"/>
      <c r="C185" s="134"/>
      <c r="D185" s="91"/>
      <c r="E185" s="91"/>
      <c r="F185" s="134"/>
      <c r="G185" s="134"/>
      <c r="H185" s="91"/>
      <c r="I185" s="91"/>
      <c r="J185" s="91"/>
      <c r="K185" s="91"/>
      <c r="L185" s="128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12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130"/>
    </row>
    <row r="186" spans="1:128" ht="15.75" customHeight="1" x14ac:dyDescent="0.35">
      <c r="A186" s="129"/>
      <c r="B186" s="134"/>
      <c r="C186" s="134"/>
      <c r="D186" s="91"/>
      <c r="E186" s="91"/>
      <c r="F186" s="134"/>
      <c r="G186" s="134"/>
      <c r="H186" s="91"/>
      <c r="I186" s="91"/>
      <c r="J186" s="91"/>
      <c r="K186" s="91"/>
      <c r="L186" s="128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12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130"/>
    </row>
    <row r="187" spans="1:128" ht="15.75" customHeight="1" x14ac:dyDescent="0.35">
      <c r="A187" s="129"/>
      <c r="B187" s="134"/>
      <c r="C187" s="134"/>
      <c r="D187" s="91"/>
      <c r="E187" s="91"/>
      <c r="F187" s="134"/>
      <c r="G187" s="134"/>
      <c r="H187" s="91"/>
      <c r="I187" s="91"/>
      <c r="J187" s="91"/>
      <c r="K187" s="91"/>
      <c r="L187" s="128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12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130"/>
    </row>
    <row r="188" spans="1:128" ht="15.75" customHeight="1" x14ac:dyDescent="0.35">
      <c r="A188" s="129"/>
      <c r="B188" s="134"/>
      <c r="C188" s="134"/>
      <c r="D188" s="91"/>
      <c r="E188" s="91"/>
      <c r="F188" s="134"/>
      <c r="G188" s="134"/>
      <c r="H188" s="91"/>
      <c r="I188" s="91"/>
      <c r="J188" s="91"/>
      <c r="K188" s="91"/>
      <c r="L188" s="128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12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130"/>
    </row>
    <row r="189" spans="1:128" ht="15.75" customHeight="1" x14ac:dyDescent="0.35">
      <c r="A189" s="129"/>
      <c r="B189" s="134"/>
      <c r="C189" s="134"/>
      <c r="D189" s="91"/>
      <c r="E189" s="91"/>
      <c r="F189" s="134"/>
      <c r="G189" s="134"/>
      <c r="H189" s="91"/>
      <c r="I189" s="91"/>
      <c r="J189" s="91"/>
      <c r="K189" s="91"/>
      <c r="L189" s="128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12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130"/>
    </row>
    <row r="190" spans="1:128" ht="15.75" customHeight="1" x14ac:dyDescent="0.35">
      <c r="A190" s="129"/>
      <c r="B190" s="134"/>
      <c r="C190" s="134"/>
      <c r="D190" s="91"/>
      <c r="E190" s="91"/>
      <c r="F190" s="134"/>
      <c r="G190" s="134"/>
      <c r="H190" s="91"/>
      <c r="I190" s="91"/>
      <c r="J190" s="91"/>
      <c r="K190" s="91"/>
      <c r="L190" s="128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12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130"/>
    </row>
    <row r="191" spans="1:128" ht="15.75" customHeight="1" x14ac:dyDescent="0.35">
      <c r="A191" s="129"/>
      <c r="B191" s="134"/>
      <c r="C191" s="134"/>
      <c r="D191" s="91"/>
      <c r="E191" s="91"/>
      <c r="F191" s="134"/>
      <c r="G191" s="134"/>
      <c r="H191" s="91"/>
      <c r="I191" s="91"/>
      <c r="J191" s="91"/>
      <c r="K191" s="91"/>
      <c r="L191" s="128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12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130"/>
    </row>
    <row r="192" spans="1:128" ht="15.75" customHeight="1" x14ac:dyDescent="0.35">
      <c r="A192" s="129"/>
      <c r="B192" s="134"/>
      <c r="C192" s="134"/>
      <c r="D192" s="91"/>
      <c r="E192" s="91"/>
      <c r="F192" s="134"/>
      <c r="G192" s="134"/>
      <c r="H192" s="91"/>
      <c r="I192" s="91"/>
      <c r="J192" s="91"/>
      <c r="K192" s="91"/>
      <c r="L192" s="128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12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130"/>
    </row>
    <row r="193" spans="1:128" ht="15.75" customHeight="1" x14ac:dyDescent="0.35">
      <c r="A193" s="129"/>
      <c r="B193" s="134"/>
      <c r="C193" s="134"/>
      <c r="D193" s="91"/>
      <c r="E193" s="91"/>
      <c r="F193" s="134"/>
      <c r="G193" s="134"/>
      <c r="H193" s="91"/>
      <c r="I193" s="91"/>
      <c r="J193" s="91"/>
      <c r="K193" s="91"/>
      <c r="L193" s="128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12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130"/>
    </row>
    <row r="194" spans="1:128" ht="15.75" customHeight="1" x14ac:dyDescent="0.35">
      <c r="A194" s="129"/>
      <c r="B194" s="134"/>
      <c r="C194" s="134"/>
      <c r="D194" s="91"/>
      <c r="E194" s="91"/>
      <c r="F194" s="134"/>
      <c r="G194" s="134"/>
      <c r="H194" s="91"/>
      <c r="I194" s="91"/>
      <c r="J194" s="91"/>
      <c r="K194" s="91"/>
      <c r="L194" s="128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12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130"/>
    </row>
    <row r="195" spans="1:128" ht="15.75" customHeight="1" x14ac:dyDescent="0.35">
      <c r="A195" s="129"/>
      <c r="B195" s="134"/>
      <c r="C195" s="134"/>
      <c r="D195" s="91"/>
      <c r="E195" s="91"/>
      <c r="F195" s="134"/>
      <c r="G195" s="134"/>
      <c r="H195" s="91"/>
      <c r="I195" s="91"/>
      <c r="J195" s="91"/>
      <c r="K195" s="91"/>
      <c r="L195" s="128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12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130"/>
    </row>
    <row r="196" spans="1:128" ht="15.75" customHeight="1" x14ac:dyDescent="0.35">
      <c r="A196" s="129"/>
      <c r="B196" s="134"/>
      <c r="C196" s="134"/>
      <c r="D196" s="91"/>
      <c r="E196" s="91"/>
      <c r="F196" s="134"/>
      <c r="G196" s="134"/>
      <c r="H196" s="91"/>
      <c r="I196" s="91"/>
      <c r="J196" s="91"/>
      <c r="K196" s="91"/>
      <c r="L196" s="128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12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130"/>
    </row>
    <row r="197" spans="1:128" ht="15.75" customHeight="1" x14ac:dyDescent="0.35">
      <c r="A197" s="129"/>
      <c r="B197" s="134"/>
      <c r="C197" s="134"/>
      <c r="D197" s="91"/>
      <c r="E197" s="91"/>
      <c r="F197" s="134"/>
      <c r="G197" s="134"/>
      <c r="H197" s="91"/>
      <c r="I197" s="91"/>
      <c r="J197" s="91"/>
      <c r="K197" s="91"/>
      <c r="L197" s="128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12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130"/>
    </row>
    <row r="198" spans="1:128" ht="15.75" customHeight="1" x14ac:dyDescent="0.35">
      <c r="A198" s="129"/>
      <c r="B198" s="134"/>
      <c r="C198" s="134"/>
      <c r="D198" s="91"/>
      <c r="E198" s="91"/>
      <c r="F198" s="134"/>
      <c r="G198" s="134"/>
      <c r="H198" s="91"/>
      <c r="I198" s="91"/>
      <c r="J198" s="91"/>
      <c r="K198" s="91"/>
      <c r="L198" s="128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12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130"/>
    </row>
    <row r="199" spans="1:128" ht="15.75" customHeight="1" x14ac:dyDescent="0.35">
      <c r="A199" s="129"/>
      <c r="B199" s="134"/>
      <c r="C199" s="134"/>
      <c r="D199" s="91"/>
      <c r="E199" s="91"/>
      <c r="F199" s="134"/>
      <c r="G199" s="134"/>
      <c r="H199" s="91"/>
      <c r="I199" s="91"/>
      <c r="J199" s="91"/>
      <c r="K199" s="91"/>
      <c r="L199" s="128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12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130"/>
    </row>
    <row r="200" spans="1:128" ht="15.75" customHeight="1" x14ac:dyDescent="0.35">
      <c r="A200" s="129"/>
      <c r="B200" s="134"/>
      <c r="C200" s="134"/>
      <c r="D200" s="91"/>
      <c r="E200" s="91"/>
      <c r="F200" s="134"/>
      <c r="G200" s="134"/>
      <c r="H200" s="91"/>
      <c r="I200" s="91"/>
      <c r="J200" s="91"/>
      <c r="K200" s="91"/>
      <c r="L200" s="128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12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130"/>
    </row>
    <row r="201" spans="1:128" ht="15.75" customHeight="1" x14ac:dyDescent="0.35">
      <c r="A201" s="129"/>
      <c r="B201" s="134"/>
      <c r="C201" s="134"/>
      <c r="D201" s="91"/>
      <c r="E201" s="91"/>
      <c r="F201" s="134"/>
      <c r="G201" s="134"/>
      <c r="H201" s="91"/>
      <c r="I201" s="91"/>
      <c r="J201" s="91"/>
      <c r="K201" s="91"/>
      <c r="L201" s="128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12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130"/>
    </row>
    <row r="202" spans="1:128" ht="15.75" customHeight="1" x14ac:dyDescent="0.35">
      <c r="A202" s="129"/>
      <c r="B202" s="134"/>
      <c r="C202" s="134"/>
      <c r="D202" s="91"/>
      <c r="E202" s="91"/>
      <c r="F202" s="134"/>
      <c r="G202" s="134"/>
      <c r="H202" s="91"/>
      <c r="I202" s="91"/>
      <c r="J202" s="91"/>
      <c r="K202" s="91"/>
      <c r="L202" s="128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12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130"/>
    </row>
    <row r="203" spans="1:128" ht="15.75" customHeight="1" x14ac:dyDescent="0.35">
      <c r="A203" s="129"/>
      <c r="B203" s="134"/>
      <c r="C203" s="134"/>
      <c r="D203" s="91"/>
      <c r="E203" s="91"/>
      <c r="F203" s="134"/>
      <c r="G203" s="134"/>
      <c r="H203" s="91"/>
      <c r="I203" s="91"/>
      <c r="J203" s="91"/>
      <c r="K203" s="91"/>
      <c r="L203" s="128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12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130"/>
    </row>
    <row r="204" spans="1:128" ht="15.75" customHeight="1" x14ac:dyDescent="0.35">
      <c r="A204" s="129"/>
      <c r="B204" s="134"/>
      <c r="C204" s="134"/>
      <c r="D204" s="91"/>
      <c r="E204" s="91"/>
      <c r="F204" s="134"/>
      <c r="G204" s="134"/>
      <c r="H204" s="91"/>
      <c r="I204" s="91"/>
      <c r="J204" s="91"/>
      <c r="K204" s="91"/>
      <c r="L204" s="128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12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130"/>
    </row>
    <row r="205" spans="1:128" ht="15.75" customHeight="1" x14ac:dyDescent="0.35">
      <c r="A205" s="129"/>
      <c r="B205" s="134"/>
      <c r="C205" s="134"/>
      <c r="D205" s="91"/>
      <c r="E205" s="91"/>
      <c r="F205" s="134"/>
      <c r="G205" s="134"/>
      <c r="H205" s="91"/>
      <c r="I205" s="91"/>
      <c r="J205" s="91"/>
      <c r="K205" s="91"/>
      <c r="L205" s="128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12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130"/>
    </row>
    <row r="206" spans="1:128" ht="15.75" customHeight="1" x14ac:dyDescent="0.35">
      <c r="A206" s="129"/>
      <c r="B206" s="134"/>
      <c r="C206" s="134"/>
      <c r="D206" s="91"/>
      <c r="E206" s="91"/>
      <c r="F206" s="134"/>
      <c r="G206" s="134"/>
      <c r="H206" s="91"/>
      <c r="I206" s="91"/>
      <c r="J206" s="91"/>
      <c r="K206" s="91"/>
      <c r="L206" s="128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12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130"/>
    </row>
    <row r="207" spans="1:128" ht="15.75" customHeight="1" x14ac:dyDescent="0.35">
      <c r="A207" s="129"/>
      <c r="B207" s="134"/>
      <c r="C207" s="134"/>
      <c r="D207" s="91"/>
      <c r="E207" s="91"/>
      <c r="F207" s="134"/>
      <c r="G207" s="134"/>
      <c r="H207" s="91"/>
      <c r="I207" s="91"/>
      <c r="J207" s="91"/>
      <c r="K207" s="91"/>
      <c r="L207" s="128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12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130"/>
    </row>
    <row r="208" spans="1:128" ht="15.75" customHeight="1" x14ac:dyDescent="0.35">
      <c r="A208" s="129"/>
      <c r="B208" s="134"/>
      <c r="C208" s="134"/>
      <c r="D208" s="91"/>
      <c r="E208" s="91"/>
      <c r="F208" s="134"/>
      <c r="G208" s="134"/>
      <c r="H208" s="91"/>
      <c r="I208" s="91"/>
      <c r="J208" s="91"/>
      <c r="K208" s="91"/>
      <c r="L208" s="128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12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130"/>
    </row>
    <row r="209" spans="1:128" ht="15.75" customHeight="1" x14ac:dyDescent="0.35">
      <c r="A209" s="129"/>
      <c r="B209" s="134"/>
      <c r="C209" s="134"/>
      <c r="D209" s="91"/>
      <c r="E209" s="91"/>
      <c r="F209" s="134"/>
      <c r="G209" s="134"/>
      <c r="H209" s="91"/>
      <c r="I209" s="91"/>
      <c r="J209" s="91"/>
      <c r="K209" s="91"/>
      <c r="L209" s="128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12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130"/>
    </row>
    <row r="210" spans="1:128" ht="15.75" customHeight="1" x14ac:dyDescent="0.35">
      <c r="A210" s="129"/>
      <c r="B210" s="134"/>
      <c r="C210" s="134"/>
      <c r="D210" s="91"/>
      <c r="E210" s="91"/>
      <c r="F210" s="134"/>
      <c r="G210" s="134"/>
      <c r="H210" s="91"/>
      <c r="I210" s="91"/>
      <c r="J210" s="91"/>
      <c r="K210" s="91"/>
      <c r="L210" s="128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12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130"/>
    </row>
    <row r="211" spans="1:128" ht="15.75" customHeight="1" x14ac:dyDescent="0.35">
      <c r="A211" s="129"/>
      <c r="B211" s="134"/>
      <c r="C211" s="134"/>
      <c r="D211" s="91"/>
      <c r="E211" s="91"/>
      <c r="F211" s="134"/>
      <c r="G211" s="134"/>
      <c r="H211" s="91"/>
      <c r="I211" s="91"/>
      <c r="J211" s="91"/>
      <c r="K211" s="91"/>
      <c r="L211" s="128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12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130"/>
    </row>
    <row r="212" spans="1:128" ht="15.75" customHeight="1" x14ac:dyDescent="0.35">
      <c r="A212" s="129"/>
      <c r="B212" s="134"/>
      <c r="C212" s="134"/>
      <c r="D212" s="91"/>
      <c r="E212" s="91"/>
      <c r="F212" s="134"/>
      <c r="G212" s="134"/>
      <c r="H212" s="91"/>
      <c r="I212" s="91"/>
      <c r="J212" s="91"/>
      <c r="K212" s="91"/>
      <c r="L212" s="128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12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130"/>
    </row>
    <row r="213" spans="1:128" ht="15.75" customHeight="1" x14ac:dyDescent="0.35">
      <c r="A213" s="129"/>
      <c r="B213" s="134"/>
      <c r="C213" s="134"/>
      <c r="D213" s="91"/>
      <c r="E213" s="91"/>
      <c r="F213" s="134"/>
      <c r="G213" s="134"/>
      <c r="H213" s="91"/>
      <c r="I213" s="91"/>
      <c r="J213" s="91"/>
      <c r="K213" s="91"/>
      <c r="L213" s="128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12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130"/>
    </row>
    <row r="214" spans="1:128" ht="15.75" customHeight="1" x14ac:dyDescent="0.35">
      <c r="A214" s="129"/>
      <c r="B214" s="134"/>
      <c r="C214" s="134"/>
      <c r="D214" s="91"/>
      <c r="E214" s="91"/>
      <c r="F214" s="134"/>
      <c r="G214" s="134"/>
      <c r="H214" s="91"/>
      <c r="I214" s="91"/>
      <c r="J214" s="91"/>
      <c r="K214" s="91"/>
      <c r="L214" s="128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12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130"/>
    </row>
    <row r="215" spans="1:128" ht="15.75" customHeight="1" x14ac:dyDescent="0.35">
      <c r="A215" s="129"/>
      <c r="B215" s="134"/>
      <c r="C215" s="134"/>
      <c r="D215" s="91"/>
      <c r="E215" s="91"/>
      <c r="F215" s="134"/>
      <c r="G215" s="134"/>
      <c r="H215" s="91"/>
      <c r="I215" s="91"/>
      <c r="J215" s="91"/>
      <c r="K215" s="91"/>
      <c r="L215" s="128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12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130"/>
    </row>
    <row r="216" spans="1:128" ht="15.75" customHeight="1" x14ac:dyDescent="0.35">
      <c r="A216" s="129"/>
      <c r="B216" s="134"/>
      <c r="C216" s="134"/>
      <c r="D216" s="91"/>
      <c r="E216" s="91"/>
      <c r="F216" s="134"/>
      <c r="G216" s="134"/>
      <c r="H216" s="91"/>
      <c r="I216" s="91"/>
      <c r="J216" s="91"/>
      <c r="K216" s="91"/>
      <c r="L216" s="128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12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130"/>
    </row>
    <row r="217" spans="1:128" ht="15.75" customHeight="1" x14ac:dyDescent="0.35">
      <c r="A217" s="129"/>
      <c r="B217" s="134"/>
      <c r="C217" s="134"/>
      <c r="D217" s="91"/>
      <c r="E217" s="91"/>
      <c r="F217" s="134"/>
      <c r="G217" s="134"/>
      <c r="H217" s="91"/>
      <c r="I217" s="91"/>
      <c r="J217" s="91"/>
      <c r="K217" s="91"/>
      <c r="L217" s="128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12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130"/>
    </row>
    <row r="218" spans="1:128" ht="15.75" customHeight="1" x14ac:dyDescent="0.35">
      <c r="A218" s="129"/>
      <c r="B218" s="134"/>
      <c r="C218" s="134"/>
      <c r="D218" s="91"/>
      <c r="E218" s="91"/>
      <c r="F218" s="134"/>
      <c r="G218" s="134"/>
      <c r="H218" s="91"/>
      <c r="I218" s="91"/>
      <c r="J218" s="91"/>
      <c r="K218" s="91"/>
      <c r="L218" s="128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12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130"/>
    </row>
    <row r="219" spans="1:128" ht="15.75" customHeight="1" x14ac:dyDescent="0.35">
      <c r="A219" s="129"/>
      <c r="B219" s="134"/>
      <c r="C219" s="134"/>
      <c r="D219" s="91"/>
      <c r="E219" s="91"/>
      <c r="F219" s="134"/>
      <c r="G219" s="134"/>
      <c r="H219" s="91"/>
      <c r="I219" s="91"/>
      <c r="J219" s="91"/>
      <c r="K219" s="91"/>
      <c r="L219" s="128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12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130"/>
    </row>
    <row r="220" spans="1:128" ht="15.75" customHeight="1" x14ac:dyDescent="0.35">
      <c r="A220" s="129"/>
      <c r="B220" s="134"/>
      <c r="C220" s="134"/>
      <c r="D220" s="91"/>
      <c r="E220" s="91"/>
      <c r="F220" s="134"/>
      <c r="G220" s="134"/>
      <c r="H220" s="91"/>
      <c r="I220" s="91"/>
      <c r="J220" s="91"/>
      <c r="K220" s="91"/>
      <c r="L220" s="128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12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130"/>
    </row>
    <row r="221" spans="1:128" ht="15.75" customHeight="1" x14ac:dyDescent="0.35">
      <c r="A221" s="129"/>
      <c r="B221" s="134"/>
      <c r="C221" s="134"/>
      <c r="D221" s="91"/>
      <c r="E221" s="91"/>
      <c r="F221" s="134"/>
      <c r="G221" s="134"/>
      <c r="H221" s="91"/>
      <c r="I221" s="91"/>
      <c r="J221" s="91"/>
      <c r="K221" s="91"/>
      <c r="L221" s="128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12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130"/>
    </row>
    <row r="222" spans="1:128" ht="15.75" customHeight="1" x14ac:dyDescent="0.35">
      <c r="A222" s="129"/>
      <c r="B222" s="134"/>
      <c r="C222" s="134"/>
      <c r="D222" s="91"/>
      <c r="E222" s="91"/>
      <c r="F222" s="134"/>
      <c r="G222" s="134"/>
      <c r="H222" s="91"/>
      <c r="I222" s="91"/>
      <c r="J222" s="91"/>
      <c r="K222" s="91"/>
      <c r="L222" s="128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12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130"/>
    </row>
    <row r="223" spans="1:128" ht="15.75" customHeight="1" x14ac:dyDescent="0.35">
      <c r="A223" s="129"/>
      <c r="B223" s="134"/>
      <c r="C223" s="134"/>
      <c r="D223" s="91"/>
      <c r="E223" s="91"/>
      <c r="F223" s="134"/>
      <c r="G223" s="134"/>
      <c r="H223" s="91"/>
      <c r="I223" s="91"/>
      <c r="J223" s="91"/>
      <c r="K223" s="91"/>
      <c r="L223" s="128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12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130"/>
    </row>
    <row r="224" spans="1:128" ht="15.75" customHeight="1" x14ac:dyDescent="0.35">
      <c r="A224" s="129"/>
      <c r="B224" s="134"/>
      <c r="C224" s="134"/>
      <c r="D224" s="91"/>
      <c r="E224" s="91"/>
      <c r="F224" s="134"/>
      <c r="G224" s="134"/>
      <c r="H224" s="91"/>
      <c r="I224" s="91"/>
      <c r="J224" s="91"/>
      <c r="K224" s="91"/>
      <c r="L224" s="128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12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130"/>
    </row>
    <row r="225" spans="1:128" ht="15.75" customHeight="1" x14ac:dyDescent="0.35">
      <c r="A225" s="129"/>
      <c r="B225" s="134"/>
      <c r="C225" s="134"/>
      <c r="D225" s="91"/>
      <c r="E225" s="91"/>
      <c r="F225" s="134"/>
      <c r="G225" s="134"/>
      <c r="H225" s="91"/>
      <c r="I225" s="91"/>
      <c r="J225" s="91"/>
      <c r="K225" s="91"/>
      <c r="L225" s="128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12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130"/>
    </row>
    <row r="226" spans="1:128" ht="15.75" customHeight="1" x14ac:dyDescent="0.35">
      <c r="A226" s="129"/>
      <c r="B226" s="134"/>
      <c r="C226" s="134"/>
      <c r="D226" s="91"/>
      <c r="E226" s="91"/>
      <c r="F226" s="134"/>
      <c r="G226" s="134"/>
      <c r="H226" s="91"/>
      <c r="I226" s="91"/>
      <c r="J226" s="91"/>
      <c r="K226" s="91"/>
      <c r="L226" s="128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12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130"/>
    </row>
    <row r="227" spans="1:128" ht="15.75" customHeight="1" x14ac:dyDescent="0.35">
      <c r="A227" s="129"/>
      <c r="B227" s="134"/>
      <c r="C227" s="134"/>
      <c r="D227" s="91"/>
      <c r="E227" s="91"/>
      <c r="F227" s="134"/>
      <c r="G227" s="134"/>
      <c r="H227" s="91"/>
      <c r="I227" s="91"/>
      <c r="J227" s="91"/>
      <c r="K227" s="91"/>
      <c r="L227" s="128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12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130"/>
    </row>
    <row r="228" spans="1:128" ht="15.75" customHeight="1" x14ac:dyDescent="0.35">
      <c r="A228" s="129"/>
      <c r="B228" s="134"/>
      <c r="C228" s="134"/>
      <c r="D228" s="91"/>
      <c r="E228" s="91"/>
      <c r="F228" s="134"/>
      <c r="G228" s="134"/>
      <c r="H228" s="91"/>
      <c r="I228" s="91"/>
      <c r="J228" s="91"/>
      <c r="K228" s="91"/>
      <c r="L228" s="128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12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130"/>
    </row>
    <row r="229" spans="1:128" ht="15.75" customHeight="1" x14ac:dyDescent="0.35">
      <c r="A229" s="129"/>
      <c r="B229" s="134"/>
      <c r="C229" s="134"/>
      <c r="D229" s="91"/>
      <c r="E229" s="91"/>
      <c r="F229" s="134"/>
      <c r="G229" s="134"/>
      <c r="H229" s="91"/>
      <c r="I229" s="91"/>
      <c r="J229" s="91"/>
      <c r="K229" s="91"/>
      <c r="L229" s="128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12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130"/>
    </row>
    <row r="230" spans="1:128" ht="15.75" customHeight="1" x14ac:dyDescent="0.35">
      <c r="A230" s="129"/>
      <c r="B230" s="134"/>
      <c r="C230" s="134"/>
      <c r="D230" s="91"/>
      <c r="E230" s="91"/>
      <c r="F230" s="134"/>
      <c r="G230" s="134"/>
      <c r="H230" s="91"/>
      <c r="I230" s="91"/>
      <c r="J230" s="91"/>
      <c r="K230" s="91"/>
      <c r="L230" s="128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12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130"/>
    </row>
    <row r="231" spans="1:128" ht="15.75" customHeight="1" x14ac:dyDescent="0.35">
      <c r="A231" s="129"/>
      <c r="B231" s="134"/>
      <c r="C231" s="134"/>
      <c r="D231" s="91"/>
      <c r="E231" s="91"/>
      <c r="F231" s="134"/>
      <c r="G231" s="134"/>
      <c r="H231" s="91"/>
      <c r="I231" s="91"/>
      <c r="J231" s="91"/>
      <c r="K231" s="91"/>
      <c r="L231" s="128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12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130"/>
    </row>
    <row r="232" spans="1:128" ht="15.75" customHeight="1" x14ac:dyDescent="0.35">
      <c r="A232" s="129"/>
      <c r="B232" s="134"/>
      <c r="C232" s="134"/>
      <c r="D232" s="91"/>
      <c r="E232" s="91"/>
      <c r="F232" s="134"/>
      <c r="G232" s="134"/>
      <c r="H232" s="91"/>
      <c r="I232" s="91"/>
      <c r="J232" s="91"/>
      <c r="K232" s="91"/>
      <c r="L232" s="128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12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130"/>
    </row>
    <row r="233" spans="1:128" ht="15.75" customHeight="1" x14ac:dyDescent="0.35">
      <c r="A233" s="129"/>
      <c r="B233" s="134"/>
      <c r="C233" s="134"/>
      <c r="D233" s="91"/>
      <c r="E233" s="91"/>
      <c r="F233" s="134"/>
      <c r="G233" s="134"/>
      <c r="H233" s="91"/>
      <c r="I233" s="91"/>
      <c r="J233" s="91"/>
      <c r="K233" s="91"/>
      <c r="L233" s="128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12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130"/>
    </row>
    <row r="234" spans="1:128" ht="15.75" customHeight="1" x14ac:dyDescent="0.35">
      <c r="A234" s="129"/>
      <c r="B234" s="134"/>
      <c r="C234" s="134"/>
      <c r="D234" s="91"/>
      <c r="E234" s="91"/>
      <c r="F234" s="134"/>
      <c r="G234" s="134"/>
      <c r="H234" s="91"/>
      <c r="I234" s="91"/>
      <c r="J234" s="91"/>
      <c r="K234" s="91"/>
      <c r="L234" s="128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12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130"/>
    </row>
    <row r="235" spans="1:128" ht="15.75" customHeight="1" x14ac:dyDescent="0.35">
      <c r="A235" s="129"/>
      <c r="B235" s="134"/>
      <c r="C235" s="134"/>
      <c r="D235" s="91"/>
      <c r="E235" s="91"/>
      <c r="F235" s="134"/>
      <c r="G235" s="134"/>
      <c r="H235" s="91"/>
      <c r="I235" s="91"/>
      <c r="J235" s="91"/>
      <c r="K235" s="91"/>
      <c r="L235" s="128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12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130"/>
    </row>
    <row r="236" spans="1:128" ht="15.75" customHeight="1" x14ac:dyDescent="0.35">
      <c r="A236" s="129"/>
      <c r="B236" s="134"/>
      <c r="C236" s="134"/>
      <c r="D236" s="91"/>
      <c r="E236" s="91"/>
      <c r="F236" s="134"/>
      <c r="G236" s="134"/>
      <c r="H236" s="91"/>
      <c r="I236" s="91"/>
      <c r="J236" s="91"/>
      <c r="K236" s="91"/>
      <c r="L236" s="128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12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130"/>
    </row>
    <row r="237" spans="1:128" ht="15.75" customHeight="1" x14ac:dyDescent="0.35">
      <c r="A237" s="129"/>
      <c r="B237" s="134"/>
      <c r="C237" s="134"/>
      <c r="D237" s="91"/>
      <c r="E237" s="91"/>
      <c r="F237" s="134"/>
      <c r="G237" s="134"/>
      <c r="H237" s="91"/>
      <c r="I237" s="91"/>
      <c r="J237" s="91"/>
      <c r="K237" s="91"/>
      <c r="L237" s="128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12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130"/>
    </row>
    <row r="238" spans="1:128" ht="15.75" customHeight="1" x14ac:dyDescent="0.35">
      <c r="A238" s="129"/>
      <c r="B238" s="134"/>
      <c r="C238" s="134"/>
      <c r="D238" s="91"/>
      <c r="E238" s="91"/>
      <c r="F238" s="134"/>
      <c r="G238" s="134"/>
      <c r="H238" s="91"/>
      <c r="I238" s="91"/>
      <c r="J238" s="91"/>
      <c r="K238" s="91"/>
      <c r="L238" s="128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12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130"/>
    </row>
    <row r="239" spans="1:128" ht="15.75" customHeight="1" x14ac:dyDescent="0.35">
      <c r="A239" s="129"/>
      <c r="B239" s="134"/>
      <c r="C239" s="134"/>
      <c r="D239" s="91"/>
      <c r="E239" s="91"/>
      <c r="F239" s="134"/>
      <c r="G239" s="134"/>
      <c r="H239" s="91"/>
      <c r="I239" s="91"/>
      <c r="J239" s="91"/>
      <c r="K239" s="91"/>
      <c r="L239" s="128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12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130"/>
    </row>
    <row r="240" spans="1:128" ht="15.75" customHeight="1" x14ac:dyDescent="0.35">
      <c r="A240" s="129"/>
      <c r="B240" s="134"/>
      <c r="C240" s="134"/>
      <c r="D240" s="91"/>
      <c r="E240" s="91"/>
      <c r="F240" s="134"/>
      <c r="G240" s="134"/>
      <c r="H240" s="91"/>
      <c r="I240" s="91"/>
      <c r="J240" s="91"/>
      <c r="K240" s="91"/>
      <c r="L240" s="128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12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130"/>
    </row>
    <row r="241" spans="1:128" ht="15.75" customHeight="1" x14ac:dyDescent="0.35">
      <c r="A241" s="129"/>
      <c r="B241" s="134"/>
      <c r="C241" s="134"/>
      <c r="D241" s="91"/>
      <c r="E241" s="91"/>
      <c r="F241" s="134"/>
      <c r="G241" s="134"/>
      <c r="H241" s="91"/>
      <c r="I241" s="91"/>
      <c r="J241" s="91"/>
      <c r="K241" s="91"/>
      <c r="L241" s="128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12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130"/>
    </row>
    <row r="242" spans="1:128" ht="15.75" customHeight="1" x14ac:dyDescent="0.35">
      <c r="A242" s="129"/>
      <c r="B242" s="134"/>
      <c r="C242" s="134"/>
      <c r="D242" s="91"/>
      <c r="E242" s="91"/>
      <c r="F242" s="134"/>
      <c r="G242" s="134"/>
      <c r="H242" s="91"/>
      <c r="I242" s="91"/>
      <c r="J242" s="91"/>
      <c r="K242" s="91"/>
      <c r="L242" s="128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12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130"/>
    </row>
    <row r="243" spans="1:128" ht="15.75" customHeight="1" x14ac:dyDescent="0.35">
      <c r="A243" s="129"/>
      <c r="B243" s="134"/>
      <c r="C243" s="134"/>
      <c r="D243" s="91"/>
      <c r="E243" s="91"/>
      <c r="F243" s="134"/>
      <c r="G243" s="134"/>
      <c r="H243" s="91"/>
      <c r="I243" s="91"/>
      <c r="J243" s="91"/>
      <c r="K243" s="91"/>
      <c r="L243" s="128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12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130"/>
    </row>
    <row r="244" spans="1:128" ht="15.75" customHeight="1" x14ac:dyDescent="0.35">
      <c r="A244" s="129"/>
      <c r="B244" s="134"/>
      <c r="C244" s="134"/>
      <c r="D244" s="91"/>
      <c r="E244" s="91"/>
      <c r="F244" s="134"/>
      <c r="G244" s="134"/>
      <c r="H244" s="91"/>
      <c r="I244" s="91"/>
      <c r="J244" s="91"/>
      <c r="K244" s="91"/>
      <c r="L244" s="128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12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130"/>
    </row>
    <row r="245" spans="1:128" ht="15.75" customHeight="1" x14ac:dyDescent="0.35">
      <c r="A245" s="129"/>
      <c r="B245" s="134"/>
      <c r="C245" s="134"/>
      <c r="D245" s="91"/>
      <c r="E245" s="91"/>
      <c r="F245" s="134"/>
      <c r="G245" s="134"/>
      <c r="H245" s="91"/>
      <c r="I245" s="91"/>
      <c r="J245" s="91"/>
      <c r="K245" s="91"/>
      <c r="L245" s="128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12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130"/>
    </row>
    <row r="246" spans="1:128" ht="15.75" customHeight="1" x14ac:dyDescent="0.35">
      <c r="A246" s="129"/>
      <c r="B246" s="134"/>
      <c r="C246" s="134"/>
      <c r="D246" s="91"/>
      <c r="E246" s="91"/>
      <c r="F246" s="134"/>
      <c r="G246" s="134"/>
      <c r="H246" s="91"/>
      <c r="I246" s="91"/>
      <c r="J246" s="91"/>
      <c r="K246" s="91"/>
      <c r="L246" s="128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12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130"/>
    </row>
    <row r="247" spans="1:128" ht="15.75" customHeight="1" x14ac:dyDescent="0.35">
      <c r="A247" s="129"/>
      <c r="B247" s="134"/>
      <c r="C247" s="134"/>
      <c r="D247" s="91"/>
      <c r="E247" s="91"/>
      <c r="F247" s="134"/>
      <c r="G247" s="134"/>
      <c r="H247" s="91"/>
      <c r="I247" s="91"/>
      <c r="J247" s="91"/>
      <c r="K247" s="91"/>
      <c r="L247" s="128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12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130"/>
    </row>
    <row r="248" spans="1:128" ht="15.75" customHeight="1" x14ac:dyDescent="0.35">
      <c r="A248" s="129"/>
      <c r="B248" s="134"/>
      <c r="C248" s="134"/>
      <c r="D248" s="91"/>
      <c r="E248" s="91"/>
      <c r="F248" s="134"/>
      <c r="G248" s="134"/>
      <c r="H248" s="91"/>
      <c r="I248" s="91"/>
      <c r="J248" s="91"/>
      <c r="K248" s="91"/>
      <c r="L248" s="128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12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130"/>
    </row>
    <row r="249" spans="1:128" ht="15.75" customHeight="1" x14ac:dyDescent="0.35">
      <c r="A249" s="129"/>
      <c r="B249" s="134"/>
      <c r="C249" s="134"/>
      <c r="D249" s="91"/>
      <c r="E249" s="91"/>
      <c r="F249" s="134"/>
      <c r="G249" s="134"/>
      <c r="H249" s="91"/>
      <c r="I249" s="91"/>
      <c r="J249" s="91"/>
      <c r="K249" s="91"/>
      <c r="L249" s="128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12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130"/>
    </row>
    <row r="250" spans="1:128" ht="15.75" customHeight="1" x14ac:dyDescent="0.35">
      <c r="A250" s="129"/>
      <c r="B250" s="134"/>
      <c r="C250" s="134"/>
      <c r="D250" s="91"/>
      <c r="E250" s="91"/>
      <c r="F250" s="134"/>
      <c r="G250" s="134"/>
      <c r="H250" s="91"/>
      <c r="I250" s="91"/>
      <c r="J250" s="91"/>
      <c r="K250" s="91"/>
      <c r="L250" s="128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12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130"/>
    </row>
    <row r="251" spans="1:128" ht="15.75" customHeight="1" x14ac:dyDescent="0.35">
      <c r="A251" s="129"/>
      <c r="B251" s="134"/>
      <c r="C251" s="134"/>
      <c r="D251" s="91"/>
      <c r="E251" s="91"/>
      <c r="F251" s="134"/>
      <c r="G251" s="134"/>
      <c r="H251" s="91"/>
      <c r="I251" s="91"/>
      <c r="J251" s="91"/>
      <c r="K251" s="91"/>
      <c r="L251" s="128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12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130"/>
    </row>
    <row r="252" spans="1:128" ht="15.75" customHeight="1" x14ac:dyDescent="0.35">
      <c r="A252" s="129"/>
      <c r="B252" s="134"/>
      <c r="C252" s="134"/>
      <c r="D252" s="91"/>
      <c r="E252" s="91"/>
      <c r="F252" s="134"/>
      <c r="G252" s="134"/>
      <c r="H252" s="91"/>
      <c r="I252" s="91"/>
      <c r="J252" s="91"/>
      <c r="K252" s="91"/>
      <c r="L252" s="128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12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89"/>
      <c r="CY252" s="89"/>
      <c r="CZ252" s="89"/>
      <c r="DA252" s="89"/>
      <c r="DB252" s="89"/>
      <c r="DC252" s="89"/>
      <c r="DD252" s="89"/>
      <c r="DE252" s="89"/>
      <c r="DF252" s="89"/>
      <c r="DG252" s="89"/>
      <c r="DH252" s="89"/>
      <c r="DI252" s="89"/>
      <c r="DJ252" s="89"/>
      <c r="DK252" s="89"/>
      <c r="DL252" s="89"/>
      <c r="DM252" s="89"/>
      <c r="DN252" s="89"/>
      <c r="DO252" s="89"/>
      <c r="DP252" s="89"/>
      <c r="DQ252" s="89"/>
      <c r="DR252" s="89"/>
      <c r="DS252" s="89"/>
      <c r="DT252" s="89"/>
      <c r="DU252" s="89"/>
      <c r="DV252" s="89"/>
      <c r="DW252" s="89"/>
      <c r="DX252" s="130"/>
    </row>
    <row r="253" spans="1:128" ht="15.75" customHeight="1" x14ac:dyDescent="0.35">
      <c r="A253" s="129"/>
      <c r="B253" s="134"/>
      <c r="C253" s="134"/>
      <c r="D253" s="91"/>
      <c r="E253" s="91"/>
      <c r="F253" s="134"/>
      <c r="G253" s="134"/>
      <c r="H253" s="91"/>
      <c r="I253" s="91"/>
      <c r="J253" s="91"/>
      <c r="K253" s="91"/>
      <c r="L253" s="128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12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130"/>
    </row>
    <row r="254" spans="1:128" ht="15.75" customHeight="1" x14ac:dyDescent="0.35">
      <c r="A254" s="129"/>
      <c r="B254" s="134"/>
      <c r="C254" s="134"/>
      <c r="D254" s="91"/>
      <c r="E254" s="91"/>
      <c r="F254" s="134"/>
      <c r="G254" s="134"/>
      <c r="H254" s="91"/>
      <c r="I254" s="91"/>
      <c r="J254" s="91"/>
      <c r="K254" s="91"/>
      <c r="L254" s="128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12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130"/>
    </row>
    <row r="255" spans="1:128" ht="15.75" customHeight="1" x14ac:dyDescent="0.35">
      <c r="A255" s="129"/>
      <c r="B255" s="134"/>
      <c r="C255" s="134"/>
      <c r="D255" s="91"/>
      <c r="E255" s="91"/>
      <c r="F255" s="134"/>
      <c r="G255" s="134"/>
      <c r="H255" s="91"/>
      <c r="I255" s="91"/>
      <c r="J255" s="91"/>
      <c r="K255" s="91"/>
      <c r="L255" s="128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12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  <c r="CW255" s="89"/>
      <c r="CX255" s="89"/>
      <c r="CY255" s="89"/>
      <c r="CZ255" s="89"/>
      <c r="DA255" s="89"/>
      <c r="DB255" s="89"/>
      <c r="DC255" s="89"/>
      <c r="DD255" s="89"/>
      <c r="DE255" s="89"/>
      <c r="DF255" s="89"/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130"/>
    </row>
    <row r="256" spans="1:128" ht="15.75" customHeight="1" x14ac:dyDescent="0.35">
      <c r="A256" s="129"/>
      <c r="B256" s="134"/>
      <c r="C256" s="134"/>
      <c r="D256" s="91"/>
      <c r="E256" s="91"/>
      <c r="F256" s="134"/>
      <c r="G256" s="134"/>
      <c r="H256" s="91"/>
      <c r="I256" s="91"/>
      <c r="J256" s="91"/>
      <c r="K256" s="91"/>
      <c r="L256" s="128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12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130"/>
    </row>
    <row r="257" spans="1:128" ht="15.75" customHeight="1" x14ac:dyDescent="0.35">
      <c r="A257" s="129"/>
      <c r="B257" s="134"/>
      <c r="C257" s="134"/>
      <c r="D257" s="91"/>
      <c r="E257" s="91"/>
      <c r="F257" s="134"/>
      <c r="G257" s="134"/>
      <c r="H257" s="91"/>
      <c r="I257" s="91"/>
      <c r="J257" s="91"/>
      <c r="K257" s="91"/>
      <c r="L257" s="128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12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130"/>
    </row>
    <row r="258" spans="1:128" ht="15.75" customHeight="1" x14ac:dyDescent="0.35">
      <c r="A258" s="129"/>
      <c r="B258" s="134"/>
      <c r="C258" s="134"/>
      <c r="D258" s="91"/>
      <c r="E258" s="91"/>
      <c r="F258" s="134"/>
      <c r="G258" s="134"/>
      <c r="H258" s="91"/>
      <c r="I258" s="91"/>
      <c r="J258" s="91"/>
      <c r="K258" s="91"/>
      <c r="L258" s="128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12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130"/>
    </row>
    <row r="259" spans="1:128" ht="15.75" customHeight="1" x14ac:dyDescent="0.35">
      <c r="A259" s="129"/>
      <c r="B259" s="134"/>
      <c r="C259" s="134"/>
      <c r="D259" s="91"/>
      <c r="E259" s="91"/>
      <c r="F259" s="134"/>
      <c r="G259" s="134"/>
      <c r="H259" s="91"/>
      <c r="I259" s="91"/>
      <c r="J259" s="91"/>
      <c r="K259" s="91"/>
      <c r="L259" s="128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12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/>
      <c r="DJ259" s="89"/>
      <c r="DK259" s="89"/>
      <c r="DL259" s="89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130"/>
    </row>
    <row r="260" spans="1:128" ht="15.75" customHeight="1" x14ac:dyDescent="0.35">
      <c r="A260" s="129"/>
      <c r="B260" s="134"/>
      <c r="C260" s="134"/>
      <c r="D260" s="91"/>
      <c r="E260" s="91"/>
      <c r="F260" s="134"/>
      <c r="G260" s="134"/>
      <c r="H260" s="91"/>
      <c r="I260" s="91"/>
      <c r="J260" s="91"/>
      <c r="K260" s="91"/>
      <c r="L260" s="128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12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130"/>
    </row>
    <row r="261" spans="1:128" ht="15.75" customHeight="1" x14ac:dyDescent="0.35">
      <c r="A261" s="129"/>
      <c r="B261" s="134"/>
      <c r="C261" s="134"/>
      <c r="D261" s="91"/>
      <c r="E261" s="91"/>
      <c r="F261" s="134"/>
      <c r="G261" s="134"/>
      <c r="H261" s="91"/>
      <c r="I261" s="91"/>
      <c r="J261" s="91"/>
      <c r="K261" s="91"/>
      <c r="L261" s="128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12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130"/>
    </row>
    <row r="262" spans="1:128" ht="15.75" customHeight="1" x14ac:dyDescent="0.35">
      <c r="A262" s="129"/>
      <c r="B262" s="134"/>
      <c r="C262" s="134"/>
      <c r="D262" s="91"/>
      <c r="E262" s="91"/>
      <c r="F262" s="134"/>
      <c r="G262" s="134"/>
      <c r="H262" s="91"/>
      <c r="I262" s="91"/>
      <c r="J262" s="91"/>
      <c r="K262" s="91"/>
      <c r="L262" s="128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12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  <c r="CW262" s="89"/>
      <c r="CX262" s="89"/>
      <c r="CY262" s="89"/>
      <c r="CZ262" s="89"/>
      <c r="DA262" s="89"/>
      <c r="DB262" s="89"/>
      <c r="DC262" s="89"/>
      <c r="DD262" s="89"/>
      <c r="DE262" s="89"/>
      <c r="DF262" s="89"/>
      <c r="DG262" s="89"/>
      <c r="DH262" s="89"/>
      <c r="DI262" s="89"/>
      <c r="DJ262" s="89"/>
      <c r="DK262" s="89"/>
      <c r="DL262" s="89"/>
      <c r="DM262" s="89"/>
      <c r="DN262" s="89"/>
      <c r="DO262" s="89"/>
      <c r="DP262" s="89"/>
      <c r="DQ262" s="89"/>
      <c r="DR262" s="89"/>
      <c r="DS262" s="89"/>
      <c r="DT262" s="89"/>
      <c r="DU262" s="89"/>
      <c r="DV262" s="89"/>
      <c r="DW262" s="89"/>
      <c r="DX262" s="130"/>
    </row>
    <row r="263" spans="1:128" ht="15.75" customHeight="1" x14ac:dyDescent="0.35">
      <c r="A263" s="129"/>
      <c r="B263" s="134"/>
      <c r="C263" s="134"/>
      <c r="D263" s="91"/>
      <c r="E263" s="91"/>
      <c r="F263" s="134"/>
      <c r="G263" s="134"/>
      <c r="H263" s="91"/>
      <c r="I263" s="91"/>
      <c r="J263" s="91"/>
      <c r="K263" s="91"/>
      <c r="L263" s="128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12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  <c r="CW263" s="89"/>
      <c r="CX263" s="89"/>
      <c r="CY263" s="89"/>
      <c r="CZ263" s="89"/>
      <c r="DA263" s="89"/>
      <c r="DB263" s="89"/>
      <c r="DC263" s="89"/>
      <c r="DD263" s="89"/>
      <c r="DE263" s="89"/>
      <c r="DF263" s="89"/>
      <c r="DG263" s="89"/>
      <c r="DH263" s="89"/>
      <c r="DI263" s="89"/>
      <c r="DJ263" s="89"/>
      <c r="DK263" s="89"/>
      <c r="DL263" s="89"/>
      <c r="DM263" s="89"/>
      <c r="DN263" s="89"/>
      <c r="DO263" s="89"/>
      <c r="DP263" s="89"/>
      <c r="DQ263" s="89"/>
      <c r="DR263" s="89"/>
      <c r="DS263" s="89"/>
      <c r="DT263" s="89"/>
      <c r="DU263" s="89"/>
      <c r="DV263" s="89"/>
      <c r="DW263" s="89"/>
      <c r="DX263" s="130"/>
    </row>
    <row r="264" spans="1:128" ht="15.75" customHeight="1" x14ac:dyDescent="0.35">
      <c r="A264" s="129"/>
      <c r="B264" s="134"/>
      <c r="C264" s="134"/>
      <c r="D264" s="91"/>
      <c r="E264" s="91"/>
      <c r="F264" s="134"/>
      <c r="G264" s="134"/>
      <c r="H264" s="91"/>
      <c r="I264" s="91"/>
      <c r="J264" s="91"/>
      <c r="K264" s="91"/>
      <c r="L264" s="128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12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  <c r="CW264" s="89"/>
      <c r="CX264" s="89"/>
      <c r="CY264" s="89"/>
      <c r="CZ264" s="89"/>
      <c r="DA264" s="89"/>
      <c r="DB264" s="89"/>
      <c r="DC264" s="89"/>
      <c r="DD264" s="89"/>
      <c r="DE264" s="89"/>
      <c r="DF264" s="89"/>
      <c r="DG264" s="89"/>
      <c r="DH264" s="89"/>
      <c r="DI264" s="89"/>
      <c r="DJ264" s="89"/>
      <c r="DK264" s="89"/>
      <c r="DL264" s="89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130"/>
    </row>
    <row r="265" spans="1:128" ht="15.75" customHeight="1" x14ac:dyDescent="0.35">
      <c r="A265" s="129"/>
      <c r="B265" s="134"/>
      <c r="C265" s="134"/>
      <c r="D265" s="91"/>
      <c r="E265" s="91"/>
      <c r="F265" s="134"/>
      <c r="G265" s="134"/>
      <c r="H265" s="91"/>
      <c r="I265" s="91"/>
      <c r="J265" s="91"/>
      <c r="K265" s="91"/>
      <c r="L265" s="128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12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130"/>
    </row>
    <row r="266" spans="1:128" ht="15.75" customHeight="1" x14ac:dyDescent="0.35">
      <c r="A266" s="129"/>
      <c r="B266" s="134"/>
      <c r="C266" s="134"/>
      <c r="D266" s="91"/>
      <c r="E266" s="91"/>
      <c r="F266" s="134"/>
      <c r="G266" s="134"/>
      <c r="H266" s="91"/>
      <c r="I266" s="91"/>
      <c r="J266" s="91"/>
      <c r="K266" s="91"/>
      <c r="L266" s="128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12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  <c r="DE266" s="89"/>
      <c r="DF266" s="89"/>
      <c r="DG266" s="89"/>
      <c r="DH266" s="89"/>
      <c r="DI266" s="89"/>
      <c r="DJ266" s="89"/>
      <c r="DK266" s="89"/>
      <c r="DL266" s="89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130"/>
    </row>
    <row r="267" spans="1:128" ht="15.75" customHeight="1" x14ac:dyDescent="0.35">
      <c r="A267" s="129"/>
      <c r="B267" s="134"/>
      <c r="C267" s="134"/>
      <c r="D267" s="91"/>
      <c r="E267" s="91"/>
      <c r="F267" s="134"/>
      <c r="G267" s="134"/>
      <c r="H267" s="91"/>
      <c r="I267" s="91"/>
      <c r="J267" s="91"/>
      <c r="K267" s="91"/>
      <c r="L267" s="128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12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  <c r="CW267" s="89"/>
      <c r="CX267" s="89"/>
      <c r="CY267" s="89"/>
      <c r="CZ267" s="89"/>
      <c r="DA267" s="89"/>
      <c r="DB267" s="89"/>
      <c r="DC267" s="89"/>
      <c r="DD267" s="89"/>
      <c r="DE267" s="89"/>
      <c r="DF267" s="89"/>
      <c r="DG267" s="89"/>
      <c r="DH267" s="89"/>
      <c r="DI267" s="89"/>
      <c r="DJ267" s="89"/>
      <c r="DK267" s="89"/>
      <c r="DL267" s="89"/>
      <c r="DM267" s="89"/>
      <c r="DN267" s="89"/>
      <c r="DO267" s="89"/>
      <c r="DP267" s="89"/>
      <c r="DQ267" s="89"/>
      <c r="DR267" s="89"/>
      <c r="DS267" s="89"/>
      <c r="DT267" s="89"/>
      <c r="DU267" s="89"/>
      <c r="DV267" s="89"/>
      <c r="DW267" s="89"/>
      <c r="DX267" s="130"/>
    </row>
    <row r="268" spans="1:128" ht="15.75" customHeight="1" x14ac:dyDescent="0.35">
      <c r="A268" s="129"/>
      <c r="B268" s="134"/>
      <c r="C268" s="134"/>
      <c r="D268" s="91"/>
      <c r="E268" s="91"/>
      <c r="F268" s="134"/>
      <c r="G268" s="134"/>
      <c r="H268" s="91"/>
      <c r="I268" s="91"/>
      <c r="J268" s="91"/>
      <c r="K268" s="91"/>
      <c r="L268" s="128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12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  <c r="CW268" s="89"/>
      <c r="CX268" s="89"/>
      <c r="CY268" s="89"/>
      <c r="CZ268" s="89"/>
      <c r="DA268" s="89"/>
      <c r="DB268" s="89"/>
      <c r="DC268" s="89"/>
      <c r="DD268" s="89"/>
      <c r="DE268" s="89"/>
      <c r="DF268" s="89"/>
      <c r="DG268" s="89"/>
      <c r="DH268" s="89"/>
      <c r="DI268" s="89"/>
      <c r="DJ268" s="89"/>
      <c r="DK268" s="89"/>
      <c r="DL268" s="89"/>
      <c r="DM268" s="89"/>
      <c r="DN268" s="89"/>
      <c r="DO268" s="89"/>
      <c r="DP268" s="89"/>
      <c r="DQ268" s="89"/>
      <c r="DR268" s="89"/>
      <c r="DS268" s="89"/>
      <c r="DT268" s="89"/>
      <c r="DU268" s="89"/>
      <c r="DV268" s="89"/>
      <c r="DW268" s="89"/>
      <c r="DX268" s="130"/>
    </row>
    <row r="269" spans="1:128" ht="15.75" customHeight="1" x14ac:dyDescent="0.35">
      <c r="A269" s="129"/>
      <c r="B269" s="134"/>
      <c r="C269" s="134"/>
      <c r="D269" s="91"/>
      <c r="E269" s="91"/>
      <c r="F269" s="134"/>
      <c r="G269" s="134"/>
      <c r="H269" s="91"/>
      <c r="I269" s="91"/>
      <c r="J269" s="91"/>
      <c r="K269" s="91"/>
      <c r="L269" s="128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12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130"/>
    </row>
    <row r="270" spans="1:128" ht="15.75" customHeight="1" x14ac:dyDescent="0.35">
      <c r="A270" s="129"/>
      <c r="B270" s="134"/>
      <c r="C270" s="134"/>
      <c r="D270" s="91"/>
      <c r="E270" s="91"/>
      <c r="F270" s="134"/>
      <c r="G270" s="134"/>
      <c r="H270" s="91"/>
      <c r="I270" s="91"/>
      <c r="J270" s="91"/>
      <c r="K270" s="91"/>
      <c r="L270" s="128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12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/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/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130"/>
    </row>
    <row r="271" spans="1:128" ht="15.75" customHeight="1" x14ac:dyDescent="0.35">
      <c r="A271" s="129"/>
      <c r="B271" s="134"/>
      <c r="C271" s="134"/>
      <c r="D271" s="91"/>
      <c r="E271" s="91"/>
      <c r="F271" s="134"/>
      <c r="G271" s="134"/>
      <c r="H271" s="91"/>
      <c r="I271" s="91"/>
      <c r="J271" s="91"/>
      <c r="K271" s="91"/>
      <c r="L271" s="128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12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  <c r="CW271" s="89"/>
      <c r="CX271" s="89"/>
      <c r="CY271" s="89"/>
      <c r="CZ271" s="89"/>
      <c r="DA271" s="89"/>
      <c r="DB271" s="89"/>
      <c r="DC271" s="89"/>
      <c r="DD271" s="89"/>
      <c r="DE271" s="89"/>
      <c r="DF271" s="89"/>
      <c r="DG271" s="89"/>
      <c r="DH271" s="89"/>
      <c r="DI271" s="89"/>
      <c r="DJ271" s="89"/>
      <c r="DK271" s="89"/>
      <c r="DL271" s="89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130"/>
    </row>
    <row r="272" spans="1:128" ht="15.75" customHeight="1" x14ac:dyDescent="0.35">
      <c r="A272" s="129"/>
      <c r="B272" s="134"/>
      <c r="C272" s="134"/>
      <c r="D272" s="91"/>
      <c r="E272" s="91"/>
      <c r="F272" s="134"/>
      <c r="G272" s="134"/>
      <c r="H272" s="91"/>
      <c r="I272" s="91"/>
      <c r="J272" s="91"/>
      <c r="K272" s="91"/>
      <c r="L272" s="128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12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130"/>
    </row>
    <row r="273" spans="1:128" ht="15.75" customHeight="1" x14ac:dyDescent="0.35">
      <c r="A273" s="129"/>
      <c r="B273" s="134"/>
      <c r="C273" s="134"/>
      <c r="D273" s="91"/>
      <c r="E273" s="91"/>
      <c r="F273" s="134"/>
      <c r="G273" s="134"/>
      <c r="H273" s="91"/>
      <c r="I273" s="91"/>
      <c r="J273" s="91"/>
      <c r="K273" s="91"/>
      <c r="L273" s="128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12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130"/>
    </row>
    <row r="274" spans="1:128" ht="15.75" customHeight="1" x14ac:dyDescent="0.35">
      <c r="A274" s="129"/>
      <c r="B274" s="134"/>
      <c r="C274" s="134"/>
      <c r="D274" s="91"/>
      <c r="E274" s="91"/>
      <c r="F274" s="134"/>
      <c r="G274" s="134"/>
      <c r="H274" s="91"/>
      <c r="I274" s="91"/>
      <c r="J274" s="91"/>
      <c r="K274" s="91"/>
      <c r="L274" s="128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12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9"/>
      <c r="DA274" s="89"/>
      <c r="DB274" s="89"/>
      <c r="DC274" s="89"/>
      <c r="DD274" s="89"/>
      <c r="DE274" s="89"/>
      <c r="DF274" s="89"/>
      <c r="DG274" s="89"/>
      <c r="DH274" s="89"/>
      <c r="DI274" s="89"/>
      <c r="DJ274" s="89"/>
      <c r="DK274" s="89"/>
      <c r="DL274" s="89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130"/>
    </row>
    <row r="275" spans="1:128" ht="15.75" customHeight="1" x14ac:dyDescent="0.35">
      <c r="A275" s="129"/>
      <c r="B275" s="134"/>
      <c r="C275" s="134"/>
      <c r="D275" s="91"/>
      <c r="E275" s="91"/>
      <c r="F275" s="134"/>
      <c r="G275" s="134"/>
      <c r="H275" s="91"/>
      <c r="I275" s="91"/>
      <c r="J275" s="91"/>
      <c r="K275" s="91"/>
      <c r="L275" s="128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12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130"/>
    </row>
    <row r="276" spans="1:128" ht="15.75" customHeight="1" x14ac:dyDescent="0.35">
      <c r="A276" s="129"/>
      <c r="B276" s="134"/>
      <c r="C276" s="134"/>
      <c r="D276" s="91"/>
      <c r="E276" s="91"/>
      <c r="F276" s="134"/>
      <c r="G276" s="134"/>
      <c r="H276" s="91"/>
      <c r="I276" s="91"/>
      <c r="J276" s="91"/>
      <c r="K276" s="91"/>
      <c r="L276" s="128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12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130"/>
    </row>
    <row r="277" spans="1:128" ht="15.75" customHeight="1" x14ac:dyDescent="0.35">
      <c r="A277" s="129"/>
      <c r="B277" s="134"/>
      <c r="C277" s="134"/>
      <c r="D277" s="91"/>
      <c r="E277" s="91"/>
      <c r="F277" s="134"/>
      <c r="G277" s="134"/>
      <c r="H277" s="91"/>
      <c r="I277" s="91"/>
      <c r="J277" s="91"/>
      <c r="K277" s="91"/>
      <c r="L277" s="128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12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130"/>
    </row>
    <row r="278" spans="1:128" ht="15.75" customHeight="1" x14ac:dyDescent="0.35">
      <c r="A278" s="129"/>
      <c r="B278" s="134"/>
      <c r="C278" s="134"/>
      <c r="D278" s="91"/>
      <c r="E278" s="91"/>
      <c r="F278" s="134"/>
      <c r="G278" s="134"/>
      <c r="H278" s="91"/>
      <c r="I278" s="91"/>
      <c r="J278" s="91"/>
      <c r="K278" s="91"/>
      <c r="L278" s="128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12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130"/>
    </row>
    <row r="279" spans="1:128" ht="15.75" customHeight="1" x14ac:dyDescent="0.35">
      <c r="A279" s="129"/>
      <c r="B279" s="134"/>
      <c r="C279" s="134"/>
      <c r="D279" s="91"/>
      <c r="E279" s="91"/>
      <c r="F279" s="134"/>
      <c r="G279" s="134"/>
      <c r="H279" s="91"/>
      <c r="I279" s="91"/>
      <c r="J279" s="91"/>
      <c r="K279" s="91"/>
      <c r="L279" s="128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12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130"/>
    </row>
    <row r="280" spans="1:128" ht="15.75" customHeight="1" x14ac:dyDescent="0.35">
      <c r="A280" s="129"/>
      <c r="B280" s="134"/>
      <c r="C280" s="134"/>
      <c r="D280" s="91"/>
      <c r="E280" s="91"/>
      <c r="F280" s="134"/>
      <c r="G280" s="134"/>
      <c r="H280" s="91"/>
      <c r="I280" s="91"/>
      <c r="J280" s="91"/>
      <c r="K280" s="91"/>
      <c r="L280" s="128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12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130"/>
    </row>
    <row r="281" spans="1:128" ht="15.75" customHeight="1" x14ac:dyDescent="0.35">
      <c r="A281" s="129"/>
      <c r="B281" s="134"/>
      <c r="C281" s="134"/>
      <c r="D281" s="91"/>
      <c r="E281" s="91"/>
      <c r="F281" s="134"/>
      <c r="G281" s="134"/>
      <c r="H281" s="91"/>
      <c r="I281" s="91"/>
      <c r="J281" s="91"/>
      <c r="K281" s="91"/>
      <c r="L281" s="128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12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130"/>
    </row>
    <row r="282" spans="1:128" ht="15.75" customHeight="1" x14ac:dyDescent="0.35">
      <c r="A282" s="129"/>
      <c r="B282" s="134"/>
      <c r="C282" s="134"/>
      <c r="D282" s="91"/>
      <c r="E282" s="91"/>
      <c r="F282" s="134"/>
      <c r="G282" s="134"/>
      <c r="H282" s="91"/>
      <c r="I282" s="91"/>
      <c r="J282" s="91"/>
      <c r="K282" s="91"/>
      <c r="L282" s="128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12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  <c r="DE282" s="89"/>
      <c r="DF282" s="89"/>
      <c r="DG282" s="89"/>
      <c r="DH282" s="89"/>
      <c r="DI282" s="89"/>
      <c r="DJ282" s="89"/>
      <c r="DK282" s="89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130"/>
    </row>
    <row r="283" spans="1:128" ht="15.75" customHeight="1" x14ac:dyDescent="0.35">
      <c r="A283" s="129"/>
      <c r="B283" s="134"/>
      <c r="C283" s="134"/>
      <c r="D283" s="91"/>
      <c r="E283" s="91"/>
      <c r="F283" s="134"/>
      <c r="G283" s="134"/>
      <c r="H283" s="91"/>
      <c r="I283" s="91"/>
      <c r="J283" s="91"/>
      <c r="K283" s="91"/>
      <c r="L283" s="128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12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130"/>
    </row>
    <row r="284" spans="1:128" ht="15.75" customHeight="1" x14ac:dyDescent="0.35">
      <c r="A284" s="129"/>
      <c r="B284" s="134"/>
      <c r="C284" s="134"/>
      <c r="D284" s="91"/>
      <c r="E284" s="91"/>
      <c r="F284" s="134"/>
      <c r="G284" s="134"/>
      <c r="H284" s="91"/>
      <c r="I284" s="91"/>
      <c r="J284" s="91"/>
      <c r="K284" s="91"/>
      <c r="L284" s="128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12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130"/>
    </row>
    <row r="285" spans="1:128" ht="15.75" customHeight="1" x14ac:dyDescent="0.35">
      <c r="A285" s="129"/>
      <c r="B285" s="134"/>
      <c r="C285" s="134"/>
      <c r="D285" s="91"/>
      <c r="E285" s="91"/>
      <c r="F285" s="134"/>
      <c r="G285" s="134"/>
      <c r="H285" s="91"/>
      <c r="I285" s="91"/>
      <c r="J285" s="91"/>
      <c r="K285" s="91"/>
      <c r="L285" s="128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12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130"/>
    </row>
    <row r="286" spans="1:128" ht="15.75" customHeight="1" x14ac:dyDescent="0.35">
      <c r="A286" s="129"/>
      <c r="B286" s="134"/>
      <c r="C286" s="134"/>
      <c r="D286" s="91"/>
      <c r="E286" s="91"/>
      <c r="F286" s="134"/>
      <c r="G286" s="134"/>
      <c r="H286" s="91"/>
      <c r="I286" s="91"/>
      <c r="J286" s="91"/>
      <c r="K286" s="91"/>
      <c r="L286" s="128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12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130"/>
    </row>
    <row r="287" spans="1:128" ht="15.75" customHeight="1" x14ac:dyDescent="0.35">
      <c r="A287" s="129"/>
      <c r="B287" s="134"/>
      <c r="C287" s="134"/>
      <c r="D287" s="91"/>
      <c r="E287" s="91"/>
      <c r="F287" s="134"/>
      <c r="G287" s="134"/>
      <c r="H287" s="91"/>
      <c r="I287" s="91"/>
      <c r="J287" s="91"/>
      <c r="K287" s="91"/>
      <c r="L287" s="128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12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130"/>
    </row>
    <row r="288" spans="1:128" ht="15.75" customHeight="1" x14ac:dyDescent="0.35">
      <c r="A288" s="129"/>
      <c r="B288" s="134"/>
      <c r="C288" s="134"/>
      <c r="D288" s="91"/>
      <c r="E288" s="91"/>
      <c r="F288" s="134"/>
      <c r="G288" s="134"/>
      <c r="H288" s="91"/>
      <c r="I288" s="91"/>
      <c r="J288" s="91"/>
      <c r="K288" s="91"/>
      <c r="L288" s="128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12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130"/>
    </row>
    <row r="289" spans="1:128" ht="15.75" customHeight="1" x14ac:dyDescent="0.35">
      <c r="A289" s="129"/>
      <c r="B289" s="134"/>
      <c r="C289" s="134"/>
      <c r="D289" s="91"/>
      <c r="E289" s="91"/>
      <c r="F289" s="134"/>
      <c r="G289" s="134"/>
      <c r="H289" s="91"/>
      <c r="I289" s="91"/>
      <c r="J289" s="91"/>
      <c r="K289" s="91"/>
      <c r="L289" s="128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12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130"/>
    </row>
    <row r="290" spans="1:128" ht="15.75" customHeight="1" x14ac:dyDescent="0.35">
      <c r="A290" s="129"/>
      <c r="B290" s="134"/>
      <c r="C290" s="134"/>
      <c r="D290" s="91"/>
      <c r="E290" s="91"/>
      <c r="F290" s="134"/>
      <c r="G290" s="134"/>
      <c r="H290" s="91"/>
      <c r="I290" s="91"/>
      <c r="J290" s="91"/>
      <c r="K290" s="91"/>
      <c r="L290" s="128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12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130"/>
    </row>
    <row r="291" spans="1:128" ht="15.75" customHeight="1" x14ac:dyDescent="0.35">
      <c r="A291" s="129"/>
      <c r="B291" s="134"/>
      <c r="C291" s="134"/>
      <c r="D291" s="91"/>
      <c r="E291" s="91"/>
      <c r="F291" s="134"/>
      <c r="G291" s="134"/>
      <c r="H291" s="91"/>
      <c r="I291" s="91"/>
      <c r="J291" s="91"/>
      <c r="K291" s="91"/>
      <c r="L291" s="128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12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130"/>
    </row>
    <row r="292" spans="1:128" ht="15.75" customHeight="1" x14ac:dyDescent="0.35">
      <c r="A292" s="129"/>
      <c r="B292" s="134"/>
      <c r="C292" s="134"/>
      <c r="D292" s="91"/>
      <c r="E292" s="91"/>
      <c r="F292" s="134"/>
      <c r="G292" s="134"/>
      <c r="H292" s="91"/>
      <c r="I292" s="91"/>
      <c r="J292" s="91"/>
      <c r="K292" s="91"/>
      <c r="L292" s="128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12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130"/>
    </row>
    <row r="293" spans="1:128" ht="15.75" customHeight="1" x14ac:dyDescent="0.35">
      <c r="A293" s="129"/>
      <c r="B293" s="134"/>
      <c r="C293" s="134"/>
      <c r="D293" s="91"/>
      <c r="E293" s="91"/>
      <c r="F293" s="134"/>
      <c r="G293" s="134"/>
      <c r="H293" s="91"/>
      <c r="I293" s="91"/>
      <c r="J293" s="91"/>
      <c r="K293" s="91"/>
      <c r="L293" s="128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12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/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130"/>
    </row>
    <row r="294" spans="1:128" ht="15.75" customHeight="1" x14ac:dyDescent="0.35">
      <c r="A294" s="129"/>
      <c r="B294" s="134"/>
      <c r="C294" s="134"/>
      <c r="D294" s="91"/>
      <c r="E294" s="91"/>
      <c r="F294" s="134"/>
      <c r="G294" s="134"/>
      <c r="H294" s="91"/>
      <c r="I294" s="91"/>
      <c r="J294" s="91"/>
      <c r="K294" s="91"/>
      <c r="L294" s="128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12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130"/>
    </row>
    <row r="295" spans="1:128" ht="15.75" customHeight="1" x14ac:dyDescent="0.35">
      <c r="A295" s="129"/>
      <c r="B295" s="134"/>
      <c r="C295" s="134"/>
      <c r="D295" s="91"/>
      <c r="E295" s="91"/>
      <c r="F295" s="134"/>
      <c r="G295" s="134"/>
      <c r="H295" s="91"/>
      <c r="I295" s="91"/>
      <c r="J295" s="91"/>
      <c r="K295" s="91"/>
      <c r="L295" s="128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12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  <c r="CW295" s="89"/>
      <c r="CX295" s="89"/>
      <c r="CY295" s="89"/>
      <c r="CZ295" s="89"/>
      <c r="DA295" s="89"/>
      <c r="DB295" s="89"/>
      <c r="DC295" s="89"/>
      <c r="DD295" s="89"/>
      <c r="DE295" s="89"/>
      <c r="DF295" s="89"/>
      <c r="DG295" s="89"/>
      <c r="DH295" s="89"/>
      <c r="DI295" s="89"/>
      <c r="DJ295" s="89"/>
      <c r="DK295" s="89"/>
      <c r="DL295" s="89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130"/>
    </row>
    <row r="296" spans="1:128" ht="15.75" customHeight="1" x14ac:dyDescent="0.35">
      <c r="A296" s="129"/>
      <c r="B296" s="134"/>
      <c r="C296" s="134"/>
      <c r="D296" s="91"/>
      <c r="E296" s="91"/>
      <c r="F296" s="134"/>
      <c r="G296" s="134"/>
      <c r="H296" s="91"/>
      <c r="I296" s="91"/>
      <c r="J296" s="91"/>
      <c r="K296" s="91"/>
      <c r="L296" s="128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12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130"/>
    </row>
    <row r="297" spans="1:128" ht="15.75" customHeight="1" x14ac:dyDescent="0.35">
      <c r="A297" s="129"/>
      <c r="B297" s="134"/>
      <c r="C297" s="134"/>
      <c r="D297" s="91"/>
      <c r="E297" s="91"/>
      <c r="F297" s="134"/>
      <c r="G297" s="134"/>
      <c r="H297" s="91"/>
      <c r="I297" s="91"/>
      <c r="J297" s="91"/>
      <c r="K297" s="91"/>
      <c r="L297" s="128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12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130"/>
    </row>
    <row r="298" spans="1:128" ht="15.75" customHeight="1" x14ac:dyDescent="0.35">
      <c r="A298" s="129"/>
      <c r="B298" s="134"/>
      <c r="C298" s="134"/>
      <c r="D298" s="91"/>
      <c r="E298" s="91"/>
      <c r="F298" s="134"/>
      <c r="G298" s="134"/>
      <c r="H298" s="91"/>
      <c r="I298" s="91"/>
      <c r="J298" s="91"/>
      <c r="K298" s="91"/>
      <c r="L298" s="128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12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130"/>
    </row>
    <row r="299" spans="1:128" ht="15.75" customHeight="1" x14ac:dyDescent="0.35">
      <c r="A299" s="129"/>
      <c r="B299" s="134"/>
      <c r="C299" s="134"/>
      <c r="D299" s="91"/>
      <c r="E299" s="91"/>
      <c r="F299" s="134"/>
      <c r="G299" s="134"/>
      <c r="H299" s="91"/>
      <c r="I299" s="91"/>
      <c r="J299" s="91"/>
      <c r="K299" s="91"/>
      <c r="L299" s="128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12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130"/>
    </row>
    <row r="300" spans="1:128" ht="15.75" customHeight="1" x14ac:dyDescent="0.35">
      <c r="A300" s="129"/>
      <c r="B300" s="134"/>
      <c r="C300" s="134"/>
      <c r="D300" s="91"/>
      <c r="E300" s="91"/>
      <c r="F300" s="134"/>
      <c r="G300" s="134"/>
      <c r="H300" s="91"/>
      <c r="I300" s="91"/>
      <c r="J300" s="91"/>
      <c r="K300" s="91"/>
      <c r="L300" s="128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12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130"/>
    </row>
    <row r="301" spans="1:128" ht="15.75" customHeight="1" x14ac:dyDescent="0.35">
      <c r="A301" s="129"/>
      <c r="B301" s="134"/>
      <c r="C301" s="134"/>
      <c r="D301" s="91"/>
      <c r="E301" s="91"/>
      <c r="F301" s="134"/>
      <c r="G301" s="134"/>
      <c r="H301" s="91"/>
      <c r="I301" s="91"/>
      <c r="J301" s="91"/>
      <c r="K301" s="91"/>
      <c r="L301" s="128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12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130"/>
    </row>
    <row r="302" spans="1:128" ht="15.75" customHeight="1" x14ac:dyDescent="0.35">
      <c r="A302" s="129"/>
      <c r="B302" s="134"/>
      <c r="C302" s="134"/>
      <c r="D302" s="91"/>
      <c r="E302" s="91"/>
      <c r="F302" s="134"/>
      <c r="G302" s="134"/>
      <c r="H302" s="91"/>
      <c r="I302" s="91"/>
      <c r="J302" s="91"/>
      <c r="K302" s="91"/>
      <c r="L302" s="128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12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130"/>
    </row>
    <row r="303" spans="1:128" ht="15.75" customHeight="1" x14ac:dyDescent="0.35">
      <c r="A303" s="129"/>
      <c r="B303" s="134"/>
      <c r="C303" s="134"/>
      <c r="D303" s="91"/>
      <c r="E303" s="91"/>
      <c r="F303" s="134"/>
      <c r="G303" s="134"/>
      <c r="H303" s="91"/>
      <c r="I303" s="91"/>
      <c r="J303" s="91"/>
      <c r="K303" s="91"/>
      <c r="L303" s="128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12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130"/>
    </row>
    <row r="304" spans="1:128" ht="15.75" customHeight="1" x14ac:dyDescent="0.35">
      <c r="A304" s="129"/>
      <c r="B304" s="134"/>
      <c r="C304" s="134"/>
      <c r="D304" s="91"/>
      <c r="E304" s="91"/>
      <c r="F304" s="134"/>
      <c r="G304" s="134"/>
      <c r="H304" s="91"/>
      <c r="I304" s="91"/>
      <c r="J304" s="91"/>
      <c r="K304" s="91"/>
      <c r="L304" s="128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12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130"/>
    </row>
    <row r="305" spans="1:128" ht="15.75" customHeight="1" x14ac:dyDescent="0.35">
      <c r="A305" s="129"/>
      <c r="B305" s="134"/>
      <c r="C305" s="134"/>
      <c r="D305" s="91"/>
      <c r="E305" s="91"/>
      <c r="F305" s="134"/>
      <c r="G305" s="134"/>
      <c r="H305" s="91"/>
      <c r="I305" s="91"/>
      <c r="J305" s="91"/>
      <c r="K305" s="91"/>
      <c r="L305" s="128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12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130"/>
    </row>
    <row r="306" spans="1:128" ht="15.75" customHeight="1" x14ac:dyDescent="0.35">
      <c r="A306" s="129"/>
      <c r="B306" s="134"/>
      <c r="C306" s="134"/>
      <c r="D306" s="91"/>
      <c r="E306" s="91"/>
      <c r="F306" s="134"/>
      <c r="G306" s="134"/>
      <c r="H306" s="91"/>
      <c r="I306" s="91"/>
      <c r="J306" s="91"/>
      <c r="K306" s="91"/>
      <c r="L306" s="128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12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130"/>
    </row>
    <row r="307" spans="1:128" ht="15.75" customHeight="1" x14ac:dyDescent="0.35">
      <c r="A307" s="129"/>
      <c r="B307" s="134"/>
      <c r="C307" s="134"/>
      <c r="D307" s="91"/>
      <c r="E307" s="91"/>
      <c r="F307" s="134"/>
      <c r="G307" s="134"/>
      <c r="H307" s="91"/>
      <c r="I307" s="91"/>
      <c r="J307" s="91"/>
      <c r="K307" s="91"/>
      <c r="L307" s="128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12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  <c r="CW307" s="89"/>
      <c r="CX307" s="89"/>
      <c r="CY307" s="89"/>
      <c r="CZ307" s="89"/>
      <c r="DA307" s="89"/>
      <c r="DB307" s="89"/>
      <c r="DC307" s="89"/>
      <c r="DD307" s="89"/>
      <c r="DE307" s="89"/>
      <c r="DF307" s="89"/>
      <c r="DG307" s="89"/>
      <c r="DH307" s="89"/>
      <c r="DI307" s="89"/>
      <c r="DJ307" s="89"/>
      <c r="DK307" s="89"/>
      <c r="DL307" s="89"/>
      <c r="DM307" s="89"/>
      <c r="DN307" s="89"/>
      <c r="DO307" s="89"/>
      <c r="DP307" s="89"/>
      <c r="DQ307" s="89"/>
      <c r="DR307" s="89"/>
      <c r="DS307" s="89"/>
      <c r="DT307" s="89"/>
      <c r="DU307" s="89"/>
      <c r="DV307" s="89"/>
      <c r="DW307" s="89"/>
      <c r="DX307" s="130"/>
    </row>
    <row r="308" spans="1:128" ht="15.75" customHeight="1" x14ac:dyDescent="0.35">
      <c r="A308" s="129"/>
      <c r="B308" s="134"/>
      <c r="C308" s="134"/>
      <c r="D308" s="91"/>
      <c r="E308" s="91"/>
      <c r="F308" s="134"/>
      <c r="G308" s="134"/>
      <c r="H308" s="91"/>
      <c r="I308" s="91"/>
      <c r="J308" s="91"/>
      <c r="K308" s="91"/>
      <c r="L308" s="128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12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  <c r="CW308" s="89"/>
      <c r="CX308" s="89"/>
      <c r="CY308" s="89"/>
      <c r="CZ308" s="89"/>
      <c r="DA308" s="89"/>
      <c r="DB308" s="89"/>
      <c r="DC308" s="89"/>
      <c r="DD308" s="89"/>
      <c r="DE308" s="89"/>
      <c r="DF308" s="89"/>
      <c r="DG308" s="89"/>
      <c r="DH308" s="89"/>
      <c r="DI308" s="89"/>
      <c r="DJ308" s="89"/>
      <c r="DK308" s="89"/>
      <c r="DL308" s="89"/>
      <c r="DM308" s="89"/>
      <c r="DN308" s="89"/>
      <c r="DO308" s="89"/>
      <c r="DP308" s="89"/>
      <c r="DQ308" s="89"/>
      <c r="DR308" s="89"/>
      <c r="DS308" s="89"/>
      <c r="DT308" s="89"/>
      <c r="DU308" s="89"/>
      <c r="DV308" s="89"/>
      <c r="DW308" s="89"/>
      <c r="DX308" s="130"/>
    </row>
    <row r="309" spans="1:128" ht="15.75" customHeight="1" x14ac:dyDescent="0.35">
      <c r="A309" s="129"/>
      <c r="B309" s="134"/>
      <c r="C309" s="134"/>
      <c r="D309" s="91"/>
      <c r="E309" s="91"/>
      <c r="F309" s="134"/>
      <c r="G309" s="134"/>
      <c r="H309" s="91"/>
      <c r="I309" s="91"/>
      <c r="J309" s="91"/>
      <c r="K309" s="91"/>
      <c r="L309" s="128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12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130"/>
    </row>
    <row r="310" spans="1:128" ht="15.75" customHeight="1" x14ac:dyDescent="0.35">
      <c r="A310" s="129"/>
      <c r="B310" s="134"/>
      <c r="C310" s="134"/>
      <c r="D310" s="91"/>
      <c r="E310" s="91"/>
      <c r="F310" s="134"/>
      <c r="G310" s="134"/>
      <c r="H310" s="91"/>
      <c r="I310" s="91"/>
      <c r="J310" s="91"/>
      <c r="K310" s="91"/>
      <c r="L310" s="128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12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  <c r="CW310" s="89"/>
      <c r="CX310" s="89"/>
      <c r="CY310" s="89"/>
      <c r="CZ310" s="89"/>
      <c r="DA310" s="89"/>
      <c r="DB310" s="89"/>
      <c r="DC310" s="89"/>
      <c r="DD310" s="89"/>
      <c r="DE310" s="89"/>
      <c r="DF310" s="89"/>
      <c r="DG310" s="89"/>
      <c r="DH310" s="89"/>
      <c r="DI310" s="89"/>
      <c r="DJ310" s="89"/>
      <c r="DK310" s="89"/>
      <c r="DL310" s="89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130"/>
    </row>
    <row r="311" spans="1:128" ht="15.75" customHeight="1" x14ac:dyDescent="0.35">
      <c r="A311" s="129"/>
      <c r="B311" s="134"/>
      <c r="C311" s="134"/>
      <c r="D311" s="91"/>
      <c r="E311" s="91"/>
      <c r="F311" s="134"/>
      <c r="G311" s="134"/>
      <c r="H311" s="91"/>
      <c r="I311" s="91"/>
      <c r="J311" s="91"/>
      <c r="K311" s="91"/>
      <c r="L311" s="128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12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  <c r="CW311" s="89"/>
      <c r="CX311" s="89"/>
      <c r="CY311" s="89"/>
      <c r="CZ311" s="89"/>
      <c r="DA311" s="89"/>
      <c r="DB311" s="89"/>
      <c r="DC311" s="89"/>
      <c r="DD311" s="89"/>
      <c r="DE311" s="89"/>
      <c r="DF311" s="89"/>
      <c r="DG311" s="89"/>
      <c r="DH311" s="89"/>
      <c r="DI311" s="89"/>
      <c r="DJ311" s="89"/>
      <c r="DK311" s="89"/>
      <c r="DL311" s="89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130"/>
    </row>
    <row r="312" spans="1:128" ht="15.75" customHeight="1" x14ac:dyDescent="0.35">
      <c r="A312" s="129"/>
      <c r="B312" s="134"/>
      <c r="C312" s="134"/>
      <c r="D312" s="91"/>
      <c r="E312" s="91"/>
      <c r="F312" s="134"/>
      <c r="G312" s="134"/>
      <c r="H312" s="91"/>
      <c r="I312" s="91"/>
      <c r="J312" s="91"/>
      <c r="K312" s="91"/>
      <c r="L312" s="128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12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130"/>
    </row>
    <row r="313" spans="1:128" ht="15.75" customHeight="1" x14ac:dyDescent="0.35">
      <c r="A313" s="129"/>
      <c r="B313" s="134"/>
      <c r="C313" s="134"/>
      <c r="D313" s="91"/>
      <c r="E313" s="91"/>
      <c r="F313" s="134"/>
      <c r="G313" s="134"/>
      <c r="H313" s="91"/>
      <c r="I313" s="91"/>
      <c r="J313" s="91"/>
      <c r="K313" s="91"/>
      <c r="L313" s="128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12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  <c r="CT313" s="89"/>
      <c r="CU313" s="89"/>
      <c r="CV313" s="89"/>
      <c r="CW313" s="89"/>
      <c r="CX313" s="89"/>
      <c r="CY313" s="89"/>
      <c r="CZ313" s="89"/>
      <c r="DA313" s="89"/>
      <c r="DB313" s="89"/>
      <c r="DC313" s="89"/>
      <c r="DD313" s="89"/>
      <c r="DE313" s="89"/>
      <c r="DF313" s="89"/>
      <c r="DG313" s="89"/>
      <c r="DH313" s="89"/>
      <c r="DI313" s="89"/>
      <c r="DJ313" s="89"/>
      <c r="DK313" s="89"/>
      <c r="DL313" s="89"/>
      <c r="DM313" s="89"/>
      <c r="DN313" s="89"/>
      <c r="DO313" s="89"/>
      <c r="DP313" s="89"/>
      <c r="DQ313" s="89"/>
      <c r="DR313" s="89"/>
      <c r="DS313" s="89"/>
      <c r="DT313" s="89"/>
      <c r="DU313" s="89"/>
      <c r="DV313" s="89"/>
      <c r="DW313" s="89"/>
      <c r="DX313" s="130"/>
    </row>
    <row r="314" spans="1:128" ht="15.75" customHeight="1" x14ac:dyDescent="0.35">
      <c r="A314" s="129"/>
      <c r="B314" s="134"/>
      <c r="C314" s="134"/>
      <c r="D314" s="91"/>
      <c r="E314" s="91"/>
      <c r="F314" s="134"/>
      <c r="G314" s="134"/>
      <c r="H314" s="91"/>
      <c r="I314" s="91"/>
      <c r="J314" s="91"/>
      <c r="K314" s="91"/>
      <c r="L314" s="128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12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  <c r="CW314" s="89"/>
      <c r="CX314" s="89"/>
      <c r="CY314" s="89"/>
      <c r="CZ314" s="89"/>
      <c r="DA314" s="89"/>
      <c r="DB314" s="89"/>
      <c r="DC314" s="89"/>
      <c r="DD314" s="89"/>
      <c r="DE314" s="89"/>
      <c r="DF314" s="89"/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130"/>
    </row>
    <row r="315" spans="1:128" ht="15.75" customHeight="1" x14ac:dyDescent="0.35">
      <c r="A315" s="129"/>
      <c r="B315" s="134"/>
      <c r="C315" s="134"/>
      <c r="D315" s="91"/>
      <c r="E315" s="91"/>
      <c r="F315" s="134"/>
      <c r="G315" s="134"/>
      <c r="H315" s="91"/>
      <c r="I315" s="91"/>
      <c r="J315" s="91"/>
      <c r="K315" s="91"/>
      <c r="L315" s="128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12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130"/>
    </row>
    <row r="316" spans="1:128" ht="15.75" customHeight="1" x14ac:dyDescent="0.35">
      <c r="A316" s="129"/>
      <c r="B316" s="134"/>
      <c r="C316" s="134"/>
      <c r="D316" s="91"/>
      <c r="E316" s="91"/>
      <c r="F316" s="134"/>
      <c r="G316" s="134"/>
      <c r="H316" s="91"/>
      <c r="I316" s="91"/>
      <c r="J316" s="91"/>
      <c r="K316" s="91"/>
      <c r="L316" s="128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12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130"/>
    </row>
    <row r="317" spans="1:128" ht="15.75" customHeight="1" x14ac:dyDescent="0.35">
      <c r="A317" s="129"/>
      <c r="B317" s="134"/>
      <c r="C317" s="134"/>
      <c r="D317" s="91"/>
      <c r="E317" s="91"/>
      <c r="F317" s="134"/>
      <c r="G317" s="134"/>
      <c r="H317" s="91"/>
      <c r="I317" s="91"/>
      <c r="J317" s="91"/>
      <c r="K317" s="91"/>
      <c r="L317" s="128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12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130"/>
    </row>
    <row r="318" spans="1:128" ht="15.75" customHeight="1" x14ac:dyDescent="0.35">
      <c r="A318" s="129"/>
      <c r="B318" s="134"/>
      <c r="C318" s="134"/>
      <c r="D318" s="91"/>
      <c r="E318" s="91"/>
      <c r="F318" s="134"/>
      <c r="G318" s="134"/>
      <c r="H318" s="91"/>
      <c r="I318" s="91"/>
      <c r="J318" s="91"/>
      <c r="K318" s="91"/>
      <c r="L318" s="128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12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130"/>
    </row>
    <row r="319" spans="1:128" ht="15.75" customHeight="1" x14ac:dyDescent="0.35">
      <c r="A319" s="129"/>
      <c r="B319" s="134"/>
      <c r="C319" s="134"/>
      <c r="D319" s="91"/>
      <c r="E319" s="91"/>
      <c r="F319" s="134"/>
      <c r="G319" s="134"/>
      <c r="H319" s="91"/>
      <c r="I319" s="91"/>
      <c r="J319" s="91"/>
      <c r="K319" s="91"/>
      <c r="L319" s="128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12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  <c r="CW319" s="89"/>
      <c r="CX319" s="89"/>
      <c r="CY319" s="89"/>
      <c r="CZ319" s="89"/>
      <c r="DA319" s="89"/>
      <c r="DB319" s="89"/>
      <c r="DC319" s="89"/>
      <c r="DD319" s="89"/>
      <c r="DE319" s="89"/>
      <c r="DF319" s="89"/>
      <c r="DG319" s="89"/>
      <c r="DH319" s="89"/>
      <c r="DI319" s="89"/>
      <c r="DJ319" s="89"/>
      <c r="DK319" s="89"/>
      <c r="DL319" s="89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130"/>
    </row>
    <row r="320" spans="1:128" ht="15.75" customHeight="1" x14ac:dyDescent="0.35">
      <c r="A320" s="129"/>
      <c r="B320" s="134"/>
      <c r="C320" s="134"/>
      <c r="D320" s="91"/>
      <c r="E320" s="91"/>
      <c r="F320" s="134"/>
      <c r="G320" s="134"/>
      <c r="H320" s="91"/>
      <c r="I320" s="91"/>
      <c r="J320" s="91"/>
      <c r="K320" s="91"/>
      <c r="L320" s="128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12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  <c r="CW320" s="89"/>
      <c r="CX320" s="89"/>
      <c r="CY320" s="89"/>
      <c r="CZ320" s="89"/>
      <c r="DA320" s="89"/>
      <c r="DB320" s="89"/>
      <c r="DC320" s="89"/>
      <c r="DD320" s="89"/>
      <c r="DE320" s="89"/>
      <c r="DF320" s="89"/>
      <c r="DG320" s="89"/>
      <c r="DH320" s="89"/>
      <c r="DI320" s="89"/>
      <c r="DJ320" s="89"/>
      <c r="DK320" s="89"/>
      <c r="DL320" s="89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130"/>
    </row>
    <row r="321" spans="1:128" ht="15.75" customHeight="1" x14ac:dyDescent="0.35">
      <c r="A321" s="129"/>
      <c r="B321" s="134"/>
      <c r="C321" s="134"/>
      <c r="D321" s="91"/>
      <c r="E321" s="91"/>
      <c r="F321" s="134"/>
      <c r="G321" s="134"/>
      <c r="H321" s="91"/>
      <c r="I321" s="91"/>
      <c r="J321" s="91"/>
      <c r="K321" s="91"/>
      <c r="L321" s="128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12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  <c r="CW321" s="89"/>
      <c r="CX321" s="89"/>
      <c r="CY321" s="89"/>
      <c r="CZ321" s="89"/>
      <c r="DA321" s="89"/>
      <c r="DB321" s="89"/>
      <c r="DC321" s="89"/>
      <c r="DD321" s="89"/>
      <c r="DE321" s="89"/>
      <c r="DF321" s="89"/>
      <c r="DG321" s="89"/>
      <c r="DH321" s="89"/>
      <c r="DI321" s="89"/>
      <c r="DJ321" s="89"/>
      <c r="DK321" s="89"/>
      <c r="DL321" s="89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130"/>
    </row>
    <row r="322" spans="1:128" ht="15.75" customHeight="1" x14ac:dyDescent="0.35">
      <c r="A322" s="129"/>
      <c r="B322" s="134"/>
      <c r="C322" s="134"/>
      <c r="D322" s="91"/>
      <c r="E322" s="91"/>
      <c r="F322" s="134"/>
      <c r="G322" s="134"/>
      <c r="H322" s="91"/>
      <c r="I322" s="91"/>
      <c r="J322" s="91"/>
      <c r="K322" s="91"/>
      <c r="L322" s="128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12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  <c r="CW322" s="89"/>
      <c r="CX322" s="89"/>
      <c r="CY322" s="89"/>
      <c r="CZ322" s="89"/>
      <c r="DA322" s="89"/>
      <c r="DB322" s="89"/>
      <c r="DC322" s="89"/>
      <c r="DD322" s="89"/>
      <c r="DE322" s="89"/>
      <c r="DF322" s="89"/>
      <c r="DG322" s="89"/>
      <c r="DH322" s="89"/>
      <c r="DI322" s="89"/>
      <c r="DJ322" s="89"/>
      <c r="DK322" s="89"/>
      <c r="DL322" s="89"/>
      <c r="DM322" s="89"/>
      <c r="DN322" s="89"/>
      <c r="DO322" s="89"/>
      <c r="DP322" s="89"/>
      <c r="DQ322" s="89"/>
      <c r="DR322" s="89"/>
      <c r="DS322" s="89"/>
      <c r="DT322" s="89"/>
      <c r="DU322" s="89"/>
      <c r="DV322" s="89"/>
      <c r="DW322" s="89"/>
      <c r="DX322" s="130"/>
    </row>
    <row r="323" spans="1:128" ht="15.75" customHeight="1" x14ac:dyDescent="0.35">
      <c r="A323" s="129"/>
      <c r="B323" s="134"/>
      <c r="C323" s="134"/>
      <c r="D323" s="91"/>
      <c r="E323" s="91"/>
      <c r="F323" s="134"/>
      <c r="G323" s="134"/>
      <c r="H323" s="91"/>
      <c r="I323" s="91"/>
      <c r="J323" s="91"/>
      <c r="K323" s="91"/>
      <c r="L323" s="128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12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130"/>
    </row>
    <row r="324" spans="1:128" ht="15.75" customHeight="1" x14ac:dyDescent="0.35">
      <c r="A324" s="129"/>
      <c r="B324" s="134"/>
      <c r="C324" s="134"/>
      <c r="D324" s="91"/>
      <c r="E324" s="91"/>
      <c r="F324" s="134"/>
      <c r="G324" s="134"/>
      <c r="H324" s="91"/>
      <c r="I324" s="91"/>
      <c r="J324" s="91"/>
      <c r="K324" s="91"/>
      <c r="L324" s="128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12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130"/>
    </row>
    <row r="325" spans="1:128" ht="15.75" customHeight="1" x14ac:dyDescent="0.35">
      <c r="A325" s="129"/>
      <c r="B325" s="134"/>
      <c r="C325" s="134"/>
      <c r="D325" s="91"/>
      <c r="E325" s="91"/>
      <c r="F325" s="134"/>
      <c r="G325" s="134"/>
      <c r="H325" s="91"/>
      <c r="I325" s="91"/>
      <c r="J325" s="91"/>
      <c r="K325" s="91"/>
      <c r="L325" s="128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12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130"/>
    </row>
    <row r="326" spans="1:128" ht="15.75" customHeight="1" x14ac:dyDescent="0.35">
      <c r="A326" s="129"/>
      <c r="B326" s="134"/>
      <c r="C326" s="134"/>
      <c r="D326" s="91"/>
      <c r="E326" s="91"/>
      <c r="F326" s="134"/>
      <c r="G326" s="134"/>
      <c r="H326" s="91"/>
      <c r="I326" s="91"/>
      <c r="J326" s="91"/>
      <c r="K326" s="91"/>
      <c r="L326" s="128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12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130"/>
    </row>
    <row r="327" spans="1:128" ht="15.75" customHeight="1" x14ac:dyDescent="0.35">
      <c r="A327" s="129"/>
      <c r="B327" s="134"/>
      <c r="C327" s="134"/>
      <c r="D327" s="91"/>
      <c r="E327" s="91"/>
      <c r="F327" s="134"/>
      <c r="G327" s="134"/>
      <c r="H327" s="91"/>
      <c r="I327" s="91"/>
      <c r="J327" s="91"/>
      <c r="K327" s="91"/>
      <c r="L327" s="128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12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130"/>
    </row>
    <row r="328" spans="1:128" ht="15.75" customHeight="1" x14ac:dyDescent="0.35">
      <c r="A328" s="129"/>
      <c r="B328" s="134"/>
      <c r="C328" s="134"/>
      <c r="D328" s="91"/>
      <c r="E328" s="91"/>
      <c r="F328" s="134"/>
      <c r="G328" s="134"/>
      <c r="H328" s="91"/>
      <c r="I328" s="91"/>
      <c r="J328" s="91"/>
      <c r="K328" s="91"/>
      <c r="L328" s="128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12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  <c r="CT328" s="89"/>
      <c r="CU328" s="89"/>
      <c r="CV328" s="89"/>
      <c r="CW328" s="89"/>
      <c r="CX328" s="89"/>
      <c r="CY328" s="89"/>
      <c r="CZ328" s="89"/>
      <c r="DA328" s="89"/>
      <c r="DB328" s="89"/>
      <c r="DC328" s="89"/>
      <c r="DD328" s="89"/>
      <c r="DE328" s="89"/>
      <c r="DF328" s="89"/>
      <c r="DG328" s="89"/>
      <c r="DH328" s="89"/>
      <c r="DI328" s="89"/>
      <c r="DJ328" s="89"/>
      <c r="DK328" s="89"/>
      <c r="DL328" s="89"/>
      <c r="DM328" s="89"/>
      <c r="DN328" s="89"/>
      <c r="DO328" s="89"/>
      <c r="DP328" s="89"/>
      <c r="DQ328" s="89"/>
      <c r="DR328" s="89"/>
      <c r="DS328" s="89"/>
      <c r="DT328" s="89"/>
      <c r="DU328" s="89"/>
      <c r="DV328" s="89"/>
      <c r="DW328" s="89"/>
      <c r="DX328" s="130"/>
    </row>
    <row r="329" spans="1:128" ht="15.75" customHeight="1" x14ac:dyDescent="0.35">
      <c r="A329" s="129"/>
      <c r="B329" s="134"/>
      <c r="C329" s="134"/>
      <c r="D329" s="91"/>
      <c r="E329" s="91"/>
      <c r="F329" s="134"/>
      <c r="G329" s="134"/>
      <c r="H329" s="91"/>
      <c r="I329" s="91"/>
      <c r="J329" s="91"/>
      <c r="K329" s="91"/>
      <c r="L329" s="128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12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89"/>
      <c r="CV329" s="89"/>
      <c r="CW329" s="89"/>
      <c r="CX329" s="89"/>
      <c r="CY329" s="89"/>
      <c r="CZ329" s="89"/>
      <c r="DA329" s="89"/>
      <c r="DB329" s="89"/>
      <c r="DC329" s="89"/>
      <c r="DD329" s="89"/>
      <c r="DE329" s="89"/>
      <c r="DF329" s="89"/>
      <c r="DG329" s="89"/>
      <c r="DH329" s="89"/>
      <c r="DI329" s="89"/>
      <c r="DJ329" s="89"/>
      <c r="DK329" s="89"/>
      <c r="DL329" s="89"/>
      <c r="DM329" s="89"/>
      <c r="DN329" s="89"/>
      <c r="DO329" s="89"/>
      <c r="DP329" s="89"/>
      <c r="DQ329" s="89"/>
      <c r="DR329" s="89"/>
      <c r="DS329" s="89"/>
      <c r="DT329" s="89"/>
      <c r="DU329" s="89"/>
      <c r="DV329" s="89"/>
      <c r="DW329" s="89"/>
      <c r="DX329" s="130"/>
    </row>
    <row r="330" spans="1:128" ht="15.75" customHeight="1" x14ac:dyDescent="0.35">
      <c r="A330" s="129"/>
      <c r="B330" s="134"/>
      <c r="C330" s="134"/>
      <c r="D330" s="91"/>
      <c r="E330" s="91"/>
      <c r="F330" s="134"/>
      <c r="G330" s="134"/>
      <c r="H330" s="91"/>
      <c r="I330" s="91"/>
      <c r="J330" s="91"/>
      <c r="K330" s="91"/>
      <c r="L330" s="128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12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130"/>
    </row>
    <row r="331" spans="1:128" ht="15.75" customHeight="1" x14ac:dyDescent="0.35">
      <c r="A331" s="129"/>
      <c r="B331" s="134"/>
      <c r="C331" s="134"/>
      <c r="D331" s="91"/>
      <c r="E331" s="91"/>
      <c r="F331" s="134"/>
      <c r="G331" s="134"/>
      <c r="H331" s="91"/>
      <c r="I331" s="91"/>
      <c r="J331" s="91"/>
      <c r="K331" s="91"/>
      <c r="L331" s="128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12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130"/>
    </row>
    <row r="332" spans="1:128" ht="15.75" customHeight="1" x14ac:dyDescent="0.35">
      <c r="A332" s="129"/>
      <c r="B332" s="134"/>
      <c r="C332" s="134"/>
      <c r="D332" s="91"/>
      <c r="E332" s="91"/>
      <c r="F332" s="134"/>
      <c r="G332" s="134"/>
      <c r="H332" s="91"/>
      <c r="I332" s="91"/>
      <c r="J332" s="91"/>
      <c r="K332" s="91"/>
      <c r="L332" s="128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12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  <c r="CW332" s="89"/>
      <c r="CX332" s="89"/>
      <c r="CY332" s="89"/>
      <c r="CZ332" s="89"/>
      <c r="DA332" s="89"/>
      <c r="DB332" s="89"/>
      <c r="DC332" s="89"/>
      <c r="DD332" s="89"/>
      <c r="DE332" s="89"/>
      <c r="DF332" s="89"/>
      <c r="DG332" s="89"/>
      <c r="DH332" s="89"/>
      <c r="DI332" s="89"/>
      <c r="DJ332" s="89"/>
      <c r="DK332" s="89"/>
      <c r="DL332" s="89"/>
      <c r="DM332" s="89"/>
      <c r="DN332" s="89"/>
      <c r="DO332" s="89"/>
      <c r="DP332" s="89"/>
      <c r="DQ332" s="89"/>
      <c r="DR332" s="89"/>
      <c r="DS332" s="89"/>
      <c r="DT332" s="89"/>
      <c r="DU332" s="89"/>
      <c r="DV332" s="89"/>
      <c r="DW332" s="89"/>
      <c r="DX332" s="130"/>
    </row>
    <row r="333" spans="1:128" ht="15.75" customHeight="1" x14ac:dyDescent="0.35">
      <c r="A333" s="129"/>
      <c r="B333" s="134"/>
      <c r="C333" s="134"/>
      <c r="D333" s="91"/>
      <c r="E333" s="91"/>
      <c r="F333" s="134"/>
      <c r="G333" s="134"/>
      <c r="H333" s="91"/>
      <c r="I333" s="91"/>
      <c r="J333" s="91"/>
      <c r="K333" s="91"/>
      <c r="L333" s="128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12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  <c r="CW333" s="89"/>
      <c r="CX333" s="89"/>
      <c r="CY333" s="89"/>
      <c r="CZ333" s="89"/>
      <c r="DA333" s="89"/>
      <c r="DB333" s="89"/>
      <c r="DC333" s="89"/>
      <c r="DD333" s="89"/>
      <c r="DE333" s="89"/>
      <c r="DF333" s="89"/>
      <c r="DG333" s="89"/>
      <c r="DH333" s="89"/>
      <c r="DI333" s="89"/>
      <c r="DJ333" s="89"/>
      <c r="DK333" s="89"/>
      <c r="DL333" s="89"/>
      <c r="DM333" s="89"/>
      <c r="DN333" s="89"/>
      <c r="DO333" s="89"/>
      <c r="DP333" s="89"/>
      <c r="DQ333" s="89"/>
      <c r="DR333" s="89"/>
      <c r="DS333" s="89"/>
      <c r="DT333" s="89"/>
      <c r="DU333" s="89"/>
      <c r="DV333" s="89"/>
      <c r="DW333" s="89"/>
      <c r="DX333" s="130"/>
    </row>
    <row r="334" spans="1:128" ht="15.75" customHeight="1" x14ac:dyDescent="0.35">
      <c r="A334" s="129"/>
      <c r="B334" s="134"/>
      <c r="C334" s="134"/>
      <c r="D334" s="91"/>
      <c r="E334" s="91"/>
      <c r="F334" s="134"/>
      <c r="G334" s="134"/>
      <c r="H334" s="91"/>
      <c r="I334" s="91"/>
      <c r="J334" s="91"/>
      <c r="K334" s="91"/>
      <c r="L334" s="128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12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130"/>
    </row>
    <row r="335" spans="1:128" ht="15.75" customHeight="1" x14ac:dyDescent="0.35">
      <c r="A335" s="129"/>
      <c r="B335" s="134"/>
      <c r="C335" s="134"/>
      <c r="D335" s="91"/>
      <c r="E335" s="91"/>
      <c r="F335" s="134"/>
      <c r="G335" s="134"/>
      <c r="H335" s="91"/>
      <c r="I335" s="91"/>
      <c r="J335" s="91"/>
      <c r="K335" s="91"/>
      <c r="L335" s="128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12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  <c r="CW335" s="89"/>
      <c r="CX335" s="89"/>
      <c r="CY335" s="89"/>
      <c r="CZ335" s="89"/>
      <c r="DA335" s="89"/>
      <c r="DB335" s="89"/>
      <c r="DC335" s="89"/>
      <c r="DD335" s="89"/>
      <c r="DE335" s="89"/>
      <c r="DF335" s="89"/>
      <c r="DG335" s="89"/>
      <c r="DH335" s="89"/>
      <c r="DI335" s="89"/>
      <c r="DJ335" s="89"/>
      <c r="DK335" s="89"/>
      <c r="DL335" s="89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130"/>
    </row>
    <row r="336" spans="1:128" ht="15.75" customHeight="1" x14ac:dyDescent="0.35">
      <c r="A336" s="129"/>
      <c r="B336" s="134"/>
      <c r="C336" s="134"/>
      <c r="D336" s="91"/>
      <c r="E336" s="91"/>
      <c r="F336" s="134"/>
      <c r="G336" s="134"/>
      <c r="H336" s="91"/>
      <c r="I336" s="91"/>
      <c r="J336" s="91"/>
      <c r="K336" s="91"/>
      <c r="L336" s="128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12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130"/>
    </row>
    <row r="337" spans="1:128" ht="15.75" customHeight="1" x14ac:dyDescent="0.35">
      <c r="A337" s="129"/>
      <c r="B337" s="134"/>
      <c r="C337" s="134"/>
      <c r="D337" s="91"/>
      <c r="E337" s="91"/>
      <c r="F337" s="134"/>
      <c r="G337" s="134"/>
      <c r="H337" s="91"/>
      <c r="I337" s="91"/>
      <c r="J337" s="91"/>
      <c r="K337" s="91"/>
      <c r="L337" s="128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12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  <c r="CW337" s="89"/>
      <c r="CX337" s="89"/>
      <c r="CY337" s="89"/>
      <c r="CZ337" s="89"/>
      <c r="DA337" s="89"/>
      <c r="DB337" s="89"/>
      <c r="DC337" s="89"/>
      <c r="DD337" s="89"/>
      <c r="DE337" s="89"/>
      <c r="DF337" s="89"/>
      <c r="DG337" s="89"/>
      <c r="DH337" s="89"/>
      <c r="DI337" s="89"/>
      <c r="DJ337" s="89"/>
      <c r="DK337" s="89"/>
      <c r="DL337" s="89"/>
      <c r="DM337" s="89"/>
      <c r="DN337" s="89"/>
      <c r="DO337" s="89"/>
      <c r="DP337" s="89"/>
      <c r="DQ337" s="89"/>
      <c r="DR337" s="89"/>
      <c r="DS337" s="89"/>
      <c r="DT337" s="89"/>
      <c r="DU337" s="89"/>
      <c r="DV337" s="89"/>
      <c r="DW337" s="89"/>
      <c r="DX337" s="130"/>
    </row>
    <row r="338" spans="1:128" ht="15.75" customHeight="1" x14ac:dyDescent="0.35">
      <c r="A338" s="129"/>
      <c r="B338" s="134"/>
      <c r="C338" s="134"/>
      <c r="D338" s="91"/>
      <c r="E338" s="91"/>
      <c r="F338" s="134"/>
      <c r="G338" s="134"/>
      <c r="H338" s="91"/>
      <c r="I338" s="91"/>
      <c r="J338" s="91"/>
      <c r="K338" s="91"/>
      <c r="L338" s="128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12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130"/>
    </row>
    <row r="339" spans="1:128" ht="15.75" customHeight="1" x14ac:dyDescent="0.35">
      <c r="A339" s="129"/>
      <c r="B339" s="134"/>
      <c r="C339" s="134"/>
      <c r="D339" s="91"/>
      <c r="E339" s="91"/>
      <c r="F339" s="134"/>
      <c r="G339" s="134"/>
      <c r="H339" s="91"/>
      <c r="I339" s="91"/>
      <c r="J339" s="91"/>
      <c r="K339" s="91"/>
      <c r="L339" s="128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12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  <c r="CW339" s="89"/>
      <c r="CX339" s="89"/>
      <c r="CY339" s="89"/>
      <c r="CZ339" s="89"/>
      <c r="DA339" s="89"/>
      <c r="DB339" s="89"/>
      <c r="DC339" s="89"/>
      <c r="DD339" s="89"/>
      <c r="DE339" s="89"/>
      <c r="DF339" s="89"/>
      <c r="DG339" s="89"/>
      <c r="DH339" s="89"/>
      <c r="DI339" s="89"/>
      <c r="DJ339" s="89"/>
      <c r="DK339" s="89"/>
      <c r="DL339" s="89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130"/>
    </row>
    <row r="340" spans="1:128" ht="15.75" customHeight="1" x14ac:dyDescent="0.35">
      <c r="A340" s="129"/>
      <c r="B340" s="134"/>
      <c r="C340" s="134"/>
      <c r="D340" s="91"/>
      <c r="E340" s="91"/>
      <c r="F340" s="134"/>
      <c r="G340" s="134"/>
      <c r="H340" s="91"/>
      <c r="I340" s="91"/>
      <c r="J340" s="91"/>
      <c r="K340" s="91"/>
      <c r="L340" s="128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12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130"/>
    </row>
    <row r="341" spans="1:128" ht="15.75" customHeight="1" x14ac:dyDescent="0.35">
      <c r="A341" s="129"/>
      <c r="B341" s="134"/>
      <c r="C341" s="134"/>
      <c r="D341" s="91"/>
      <c r="E341" s="91"/>
      <c r="F341" s="134"/>
      <c r="G341" s="134"/>
      <c r="H341" s="91"/>
      <c r="I341" s="91"/>
      <c r="J341" s="91"/>
      <c r="K341" s="91"/>
      <c r="L341" s="128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12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  <c r="CW341" s="89"/>
      <c r="CX341" s="89"/>
      <c r="CY341" s="89"/>
      <c r="CZ341" s="89"/>
      <c r="DA341" s="89"/>
      <c r="DB341" s="89"/>
      <c r="DC341" s="89"/>
      <c r="DD341" s="89"/>
      <c r="DE341" s="89"/>
      <c r="DF341" s="89"/>
      <c r="DG341" s="89"/>
      <c r="DH341" s="89"/>
      <c r="DI341" s="89"/>
      <c r="DJ341" s="89"/>
      <c r="DK341" s="89"/>
      <c r="DL341" s="89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130"/>
    </row>
    <row r="342" spans="1:128" ht="15.75" customHeight="1" x14ac:dyDescent="0.35">
      <c r="A342" s="129"/>
      <c r="B342" s="134"/>
      <c r="C342" s="134"/>
      <c r="D342" s="91"/>
      <c r="E342" s="91"/>
      <c r="F342" s="134"/>
      <c r="G342" s="134"/>
      <c r="H342" s="91"/>
      <c r="I342" s="91"/>
      <c r="J342" s="91"/>
      <c r="K342" s="91"/>
      <c r="L342" s="128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12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  <c r="CW342" s="89"/>
      <c r="CX342" s="89"/>
      <c r="CY342" s="89"/>
      <c r="CZ342" s="89"/>
      <c r="DA342" s="89"/>
      <c r="DB342" s="89"/>
      <c r="DC342" s="89"/>
      <c r="DD342" s="89"/>
      <c r="DE342" s="89"/>
      <c r="DF342" s="89"/>
      <c r="DG342" s="89"/>
      <c r="DH342" s="89"/>
      <c r="DI342" s="89"/>
      <c r="DJ342" s="89"/>
      <c r="DK342" s="89"/>
      <c r="DL342" s="89"/>
      <c r="DM342" s="89"/>
      <c r="DN342" s="89"/>
      <c r="DO342" s="89"/>
      <c r="DP342" s="89"/>
      <c r="DQ342" s="89"/>
      <c r="DR342" s="89"/>
      <c r="DS342" s="89"/>
      <c r="DT342" s="89"/>
      <c r="DU342" s="89"/>
      <c r="DV342" s="89"/>
      <c r="DW342" s="89"/>
      <c r="DX342" s="130"/>
    </row>
    <row r="343" spans="1:128" ht="15.75" customHeight="1" x14ac:dyDescent="0.35">
      <c r="A343" s="129"/>
      <c r="B343" s="134"/>
      <c r="C343" s="134"/>
      <c r="D343" s="91"/>
      <c r="E343" s="91"/>
      <c r="F343" s="134"/>
      <c r="G343" s="134"/>
      <c r="H343" s="91"/>
      <c r="I343" s="91"/>
      <c r="J343" s="91"/>
      <c r="K343" s="91"/>
      <c r="L343" s="128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12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  <c r="CW343" s="89"/>
      <c r="CX343" s="89"/>
      <c r="CY343" s="89"/>
      <c r="CZ343" s="89"/>
      <c r="DA343" s="89"/>
      <c r="DB343" s="89"/>
      <c r="DC343" s="89"/>
      <c r="DD343" s="89"/>
      <c r="DE343" s="89"/>
      <c r="DF343" s="89"/>
      <c r="DG343" s="89"/>
      <c r="DH343" s="89"/>
      <c r="DI343" s="89"/>
      <c r="DJ343" s="89"/>
      <c r="DK343" s="89"/>
      <c r="DL343" s="89"/>
      <c r="DM343" s="89"/>
      <c r="DN343" s="89"/>
      <c r="DO343" s="89"/>
      <c r="DP343" s="89"/>
      <c r="DQ343" s="89"/>
      <c r="DR343" s="89"/>
      <c r="DS343" s="89"/>
      <c r="DT343" s="89"/>
      <c r="DU343" s="89"/>
      <c r="DV343" s="89"/>
      <c r="DW343" s="89"/>
      <c r="DX343" s="130"/>
    </row>
    <row r="344" spans="1:128" ht="15.75" customHeight="1" x14ac:dyDescent="0.35">
      <c r="A344" s="129"/>
      <c r="B344" s="134"/>
      <c r="C344" s="134"/>
      <c r="D344" s="91"/>
      <c r="E344" s="91"/>
      <c r="F344" s="134"/>
      <c r="G344" s="134"/>
      <c r="H344" s="91"/>
      <c r="I344" s="91"/>
      <c r="J344" s="91"/>
      <c r="K344" s="91"/>
      <c r="L344" s="128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12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89"/>
      <c r="DF344" s="89"/>
      <c r="DG344" s="89"/>
      <c r="DH344" s="89"/>
      <c r="DI344" s="89"/>
      <c r="DJ344" s="89"/>
      <c r="DK344" s="89"/>
      <c r="DL344" s="89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130"/>
    </row>
    <row r="345" spans="1:128" ht="15.75" customHeight="1" x14ac:dyDescent="0.35">
      <c r="A345" s="129"/>
      <c r="B345" s="134"/>
      <c r="C345" s="134"/>
      <c r="D345" s="91"/>
      <c r="E345" s="91"/>
      <c r="F345" s="134"/>
      <c r="G345" s="134"/>
      <c r="H345" s="91"/>
      <c r="I345" s="91"/>
      <c r="J345" s="91"/>
      <c r="K345" s="91"/>
      <c r="L345" s="128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12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130"/>
    </row>
    <row r="346" spans="1:128" ht="15.75" customHeight="1" x14ac:dyDescent="0.35">
      <c r="A346" s="129"/>
      <c r="B346" s="134"/>
      <c r="C346" s="134"/>
      <c r="D346" s="91"/>
      <c r="E346" s="91"/>
      <c r="F346" s="134"/>
      <c r="G346" s="134"/>
      <c r="H346" s="91"/>
      <c r="I346" s="91"/>
      <c r="J346" s="91"/>
      <c r="K346" s="91"/>
      <c r="L346" s="128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12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  <c r="CW346" s="89"/>
      <c r="CX346" s="89"/>
      <c r="CY346" s="89"/>
      <c r="CZ346" s="89"/>
      <c r="DA346" s="89"/>
      <c r="DB346" s="89"/>
      <c r="DC346" s="89"/>
      <c r="DD346" s="89"/>
      <c r="DE346" s="89"/>
      <c r="DF346" s="89"/>
      <c r="DG346" s="89"/>
      <c r="DH346" s="89"/>
      <c r="DI346" s="89"/>
      <c r="DJ346" s="89"/>
      <c r="DK346" s="89"/>
      <c r="DL346" s="89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130"/>
    </row>
    <row r="347" spans="1:128" ht="15.75" customHeight="1" x14ac:dyDescent="0.35">
      <c r="A347" s="129"/>
      <c r="B347" s="134"/>
      <c r="C347" s="134"/>
      <c r="D347" s="91"/>
      <c r="E347" s="91"/>
      <c r="F347" s="134"/>
      <c r="G347" s="134"/>
      <c r="H347" s="91"/>
      <c r="I347" s="91"/>
      <c r="J347" s="91"/>
      <c r="K347" s="91"/>
      <c r="L347" s="128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12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  <c r="CW347" s="89"/>
      <c r="CX347" s="89"/>
      <c r="CY347" s="89"/>
      <c r="CZ347" s="89"/>
      <c r="DA347" s="89"/>
      <c r="DB347" s="89"/>
      <c r="DC347" s="89"/>
      <c r="DD347" s="89"/>
      <c r="DE347" s="89"/>
      <c r="DF347" s="89"/>
      <c r="DG347" s="89"/>
      <c r="DH347" s="89"/>
      <c r="DI347" s="89"/>
      <c r="DJ347" s="89"/>
      <c r="DK347" s="89"/>
      <c r="DL347" s="89"/>
      <c r="DM347" s="89"/>
      <c r="DN347" s="89"/>
      <c r="DO347" s="89"/>
      <c r="DP347" s="89"/>
      <c r="DQ347" s="89"/>
      <c r="DR347" s="89"/>
      <c r="DS347" s="89"/>
      <c r="DT347" s="89"/>
      <c r="DU347" s="89"/>
      <c r="DV347" s="89"/>
      <c r="DW347" s="89"/>
      <c r="DX347" s="130"/>
    </row>
    <row r="348" spans="1:128" ht="15.75" customHeight="1" x14ac:dyDescent="0.35">
      <c r="A348" s="129"/>
      <c r="B348" s="134"/>
      <c r="C348" s="134"/>
      <c r="D348" s="91"/>
      <c r="E348" s="91"/>
      <c r="F348" s="134"/>
      <c r="G348" s="134"/>
      <c r="H348" s="91"/>
      <c r="I348" s="91"/>
      <c r="J348" s="91"/>
      <c r="K348" s="91"/>
      <c r="L348" s="128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12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  <c r="CW348" s="89"/>
      <c r="CX348" s="89"/>
      <c r="CY348" s="89"/>
      <c r="CZ348" s="89"/>
      <c r="DA348" s="89"/>
      <c r="DB348" s="89"/>
      <c r="DC348" s="89"/>
      <c r="DD348" s="89"/>
      <c r="DE348" s="89"/>
      <c r="DF348" s="89"/>
      <c r="DG348" s="89"/>
      <c r="DH348" s="89"/>
      <c r="DI348" s="89"/>
      <c r="DJ348" s="89"/>
      <c r="DK348" s="89"/>
      <c r="DL348" s="89"/>
      <c r="DM348" s="89"/>
      <c r="DN348" s="89"/>
      <c r="DO348" s="89"/>
      <c r="DP348" s="89"/>
      <c r="DQ348" s="89"/>
      <c r="DR348" s="89"/>
      <c r="DS348" s="89"/>
      <c r="DT348" s="89"/>
      <c r="DU348" s="89"/>
      <c r="DV348" s="89"/>
      <c r="DW348" s="89"/>
      <c r="DX348" s="130"/>
    </row>
    <row r="349" spans="1:128" ht="15.75" customHeight="1" x14ac:dyDescent="0.35">
      <c r="A349" s="129"/>
      <c r="B349" s="134"/>
      <c r="C349" s="134"/>
      <c r="D349" s="91"/>
      <c r="E349" s="91"/>
      <c r="F349" s="134"/>
      <c r="G349" s="134"/>
      <c r="H349" s="91"/>
      <c r="I349" s="91"/>
      <c r="J349" s="91"/>
      <c r="K349" s="91"/>
      <c r="L349" s="128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12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130"/>
    </row>
    <row r="350" spans="1:128" ht="15.75" customHeight="1" x14ac:dyDescent="0.35">
      <c r="A350" s="129"/>
      <c r="B350" s="134"/>
      <c r="C350" s="134"/>
      <c r="D350" s="91"/>
      <c r="E350" s="91"/>
      <c r="F350" s="134"/>
      <c r="G350" s="134"/>
      <c r="H350" s="91"/>
      <c r="I350" s="91"/>
      <c r="J350" s="91"/>
      <c r="K350" s="91"/>
      <c r="L350" s="128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12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130"/>
    </row>
    <row r="351" spans="1:128" ht="15.75" customHeight="1" x14ac:dyDescent="0.35">
      <c r="A351" s="129"/>
      <c r="B351" s="134"/>
      <c r="C351" s="134"/>
      <c r="D351" s="91"/>
      <c r="E351" s="91"/>
      <c r="F351" s="134"/>
      <c r="G351" s="134"/>
      <c r="H351" s="91"/>
      <c r="I351" s="91"/>
      <c r="J351" s="91"/>
      <c r="K351" s="91"/>
      <c r="L351" s="128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12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  <c r="CW351" s="89"/>
      <c r="CX351" s="89"/>
      <c r="CY351" s="89"/>
      <c r="CZ351" s="89"/>
      <c r="DA351" s="89"/>
      <c r="DB351" s="89"/>
      <c r="DC351" s="89"/>
      <c r="DD351" s="89"/>
      <c r="DE351" s="89"/>
      <c r="DF351" s="89"/>
      <c r="DG351" s="89"/>
      <c r="DH351" s="89"/>
      <c r="DI351" s="89"/>
      <c r="DJ351" s="89"/>
      <c r="DK351" s="89"/>
      <c r="DL351" s="89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130"/>
    </row>
    <row r="352" spans="1:128" ht="15.75" customHeight="1" x14ac:dyDescent="0.35">
      <c r="A352" s="129"/>
      <c r="B352" s="134"/>
      <c r="C352" s="134"/>
      <c r="D352" s="91"/>
      <c r="E352" s="91"/>
      <c r="F352" s="134"/>
      <c r="G352" s="134"/>
      <c r="H352" s="91"/>
      <c r="I352" s="91"/>
      <c r="J352" s="91"/>
      <c r="K352" s="91"/>
      <c r="L352" s="128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12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  <c r="CW352" s="89"/>
      <c r="CX352" s="89"/>
      <c r="CY352" s="89"/>
      <c r="CZ352" s="89"/>
      <c r="DA352" s="89"/>
      <c r="DB352" s="89"/>
      <c r="DC352" s="89"/>
      <c r="DD352" s="89"/>
      <c r="DE352" s="89"/>
      <c r="DF352" s="89"/>
      <c r="DG352" s="89"/>
      <c r="DH352" s="89"/>
      <c r="DI352" s="89"/>
      <c r="DJ352" s="89"/>
      <c r="DK352" s="89"/>
      <c r="DL352" s="89"/>
      <c r="DM352" s="89"/>
      <c r="DN352" s="89"/>
      <c r="DO352" s="89"/>
      <c r="DP352" s="89"/>
      <c r="DQ352" s="89"/>
      <c r="DR352" s="89"/>
      <c r="DS352" s="89"/>
      <c r="DT352" s="89"/>
      <c r="DU352" s="89"/>
      <c r="DV352" s="89"/>
      <c r="DW352" s="89"/>
      <c r="DX352" s="130"/>
    </row>
    <row r="353" spans="1:128" ht="15.75" customHeight="1" x14ac:dyDescent="0.35">
      <c r="A353" s="129"/>
      <c r="B353" s="134"/>
      <c r="C353" s="134"/>
      <c r="D353" s="91"/>
      <c r="E353" s="91"/>
      <c r="F353" s="134"/>
      <c r="G353" s="134"/>
      <c r="H353" s="91"/>
      <c r="I353" s="91"/>
      <c r="J353" s="91"/>
      <c r="K353" s="91"/>
      <c r="L353" s="128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12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  <c r="CW353" s="89"/>
      <c r="CX353" s="89"/>
      <c r="CY353" s="89"/>
      <c r="CZ353" s="89"/>
      <c r="DA353" s="89"/>
      <c r="DB353" s="89"/>
      <c r="DC353" s="89"/>
      <c r="DD353" s="89"/>
      <c r="DE353" s="89"/>
      <c r="DF353" s="89"/>
      <c r="DG353" s="89"/>
      <c r="DH353" s="89"/>
      <c r="DI353" s="89"/>
      <c r="DJ353" s="89"/>
      <c r="DK353" s="89"/>
      <c r="DL353" s="89"/>
      <c r="DM353" s="89"/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130"/>
    </row>
    <row r="354" spans="1:128" ht="15.75" customHeight="1" x14ac:dyDescent="0.35">
      <c r="A354" s="129"/>
      <c r="B354" s="134"/>
      <c r="C354" s="134"/>
      <c r="D354" s="91"/>
      <c r="E354" s="91"/>
      <c r="F354" s="134"/>
      <c r="G354" s="134"/>
      <c r="H354" s="91"/>
      <c r="I354" s="91"/>
      <c r="J354" s="91"/>
      <c r="K354" s="91"/>
      <c r="L354" s="128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12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130"/>
    </row>
    <row r="355" spans="1:128" ht="15.75" customHeight="1" x14ac:dyDescent="0.35">
      <c r="A355" s="129"/>
      <c r="B355" s="134"/>
      <c r="C355" s="134"/>
      <c r="D355" s="91"/>
      <c r="E355" s="91"/>
      <c r="F355" s="134"/>
      <c r="G355" s="134"/>
      <c r="H355" s="91"/>
      <c r="I355" s="91"/>
      <c r="J355" s="91"/>
      <c r="K355" s="91"/>
      <c r="L355" s="128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12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130"/>
    </row>
    <row r="356" spans="1:128" ht="15.75" customHeight="1" x14ac:dyDescent="0.35">
      <c r="A356" s="129"/>
      <c r="B356" s="134"/>
      <c r="C356" s="134"/>
      <c r="D356" s="91"/>
      <c r="E356" s="91"/>
      <c r="F356" s="134"/>
      <c r="G356" s="134"/>
      <c r="H356" s="91"/>
      <c r="I356" s="91"/>
      <c r="J356" s="91"/>
      <c r="K356" s="91"/>
      <c r="L356" s="128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12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130"/>
    </row>
    <row r="357" spans="1:128" ht="15.75" customHeight="1" x14ac:dyDescent="0.35">
      <c r="A357" s="129"/>
      <c r="B357" s="134"/>
      <c r="C357" s="134"/>
      <c r="D357" s="91"/>
      <c r="E357" s="91"/>
      <c r="F357" s="134"/>
      <c r="G357" s="134"/>
      <c r="H357" s="91"/>
      <c r="I357" s="91"/>
      <c r="J357" s="91"/>
      <c r="K357" s="91"/>
      <c r="L357" s="128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12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  <c r="CW357" s="89"/>
      <c r="CX357" s="89"/>
      <c r="CY357" s="89"/>
      <c r="CZ357" s="89"/>
      <c r="DA357" s="89"/>
      <c r="DB357" s="89"/>
      <c r="DC357" s="89"/>
      <c r="DD357" s="89"/>
      <c r="DE357" s="89"/>
      <c r="DF357" s="89"/>
      <c r="DG357" s="89"/>
      <c r="DH357" s="89"/>
      <c r="DI357" s="89"/>
      <c r="DJ357" s="89"/>
      <c r="DK357" s="89"/>
      <c r="DL357" s="89"/>
      <c r="DM357" s="89"/>
      <c r="DN357" s="89"/>
      <c r="DO357" s="89"/>
      <c r="DP357" s="89"/>
      <c r="DQ357" s="89"/>
      <c r="DR357" s="89"/>
      <c r="DS357" s="89"/>
      <c r="DT357" s="89"/>
      <c r="DU357" s="89"/>
      <c r="DV357" s="89"/>
      <c r="DW357" s="89"/>
      <c r="DX357" s="130"/>
    </row>
    <row r="358" spans="1:128" ht="15.75" customHeight="1" x14ac:dyDescent="0.35">
      <c r="A358" s="129"/>
      <c r="B358" s="134"/>
      <c r="C358" s="134"/>
      <c r="D358" s="91"/>
      <c r="E358" s="91"/>
      <c r="F358" s="134"/>
      <c r="G358" s="134"/>
      <c r="H358" s="91"/>
      <c r="I358" s="91"/>
      <c r="J358" s="91"/>
      <c r="K358" s="91"/>
      <c r="L358" s="128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12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130"/>
    </row>
    <row r="359" spans="1:128" ht="15.75" customHeight="1" x14ac:dyDescent="0.35">
      <c r="A359" s="129"/>
      <c r="B359" s="134"/>
      <c r="C359" s="134"/>
      <c r="D359" s="91"/>
      <c r="E359" s="91"/>
      <c r="F359" s="134"/>
      <c r="G359" s="134"/>
      <c r="H359" s="91"/>
      <c r="I359" s="91"/>
      <c r="J359" s="91"/>
      <c r="K359" s="91"/>
      <c r="L359" s="128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12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  <c r="CW359" s="89"/>
      <c r="CX359" s="89"/>
      <c r="CY359" s="89"/>
      <c r="CZ359" s="89"/>
      <c r="DA359" s="89"/>
      <c r="DB359" s="89"/>
      <c r="DC359" s="89"/>
      <c r="DD359" s="89"/>
      <c r="DE359" s="89"/>
      <c r="DF359" s="89"/>
      <c r="DG359" s="89"/>
      <c r="DH359" s="89"/>
      <c r="DI359" s="89"/>
      <c r="DJ359" s="89"/>
      <c r="DK359" s="89"/>
      <c r="DL359" s="89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130"/>
    </row>
    <row r="360" spans="1:128" ht="15.75" customHeight="1" x14ac:dyDescent="0.35">
      <c r="A360" s="129"/>
      <c r="B360" s="134"/>
      <c r="C360" s="134"/>
      <c r="D360" s="91"/>
      <c r="E360" s="91"/>
      <c r="F360" s="134"/>
      <c r="G360" s="134"/>
      <c r="H360" s="91"/>
      <c r="I360" s="91"/>
      <c r="J360" s="91"/>
      <c r="K360" s="91"/>
      <c r="L360" s="128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12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89"/>
      <c r="DD360" s="89"/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130"/>
    </row>
    <row r="361" spans="1:128" ht="15.75" customHeight="1" x14ac:dyDescent="0.35">
      <c r="A361" s="129"/>
      <c r="B361" s="134"/>
      <c r="C361" s="134"/>
      <c r="D361" s="91"/>
      <c r="E361" s="91"/>
      <c r="F361" s="134"/>
      <c r="G361" s="134"/>
      <c r="H361" s="91"/>
      <c r="I361" s="91"/>
      <c r="J361" s="91"/>
      <c r="K361" s="91"/>
      <c r="L361" s="128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12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130"/>
    </row>
    <row r="362" spans="1:128" ht="15.75" customHeight="1" x14ac:dyDescent="0.35">
      <c r="A362" s="129"/>
      <c r="B362" s="134"/>
      <c r="C362" s="134"/>
      <c r="D362" s="91"/>
      <c r="E362" s="91"/>
      <c r="F362" s="134"/>
      <c r="G362" s="134"/>
      <c r="H362" s="91"/>
      <c r="I362" s="91"/>
      <c r="J362" s="91"/>
      <c r="K362" s="91"/>
      <c r="L362" s="128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12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  <c r="CW362" s="89"/>
      <c r="CX362" s="89"/>
      <c r="CY362" s="89"/>
      <c r="CZ362" s="89"/>
      <c r="DA362" s="89"/>
      <c r="DB362" s="89"/>
      <c r="DC362" s="89"/>
      <c r="DD362" s="89"/>
      <c r="DE362" s="89"/>
      <c r="DF362" s="89"/>
      <c r="DG362" s="89"/>
      <c r="DH362" s="89"/>
      <c r="DI362" s="89"/>
      <c r="DJ362" s="89"/>
      <c r="DK362" s="89"/>
      <c r="DL362" s="89"/>
      <c r="DM362" s="89"/>
      <c r="DN362" s="89"/>
      <c r="DO362" s="89"/>
      <c r="DP362" s="89"/>
      <c r="DQ362" s="89"/>
      <c r="DR362" s="89"/>
      <c r="DS362" s="89"/>
      <c r="DT362" s="89"/>
      <c r="DU362" s="89"/>
      <c r="DV362" s="89"/>
      <c r="DW362" s="89"/>
      <c r="DX362" s="130"/>
    </row>
    <row r="363" spans="1:128" ht="15.75" customHeight="1" x14ac:dyDescent="0.35">
      <c r="A363" s="129"/>
      <c r="B363" s="134"/>
      <c r="C363" s="134"/>
      <c r="D363" s="91"/>
      <c r="E363" s="91"/>
      <c r="F363" s="134"/>
      <c r="G363" s="134"/>
      <c r="H363" s="91"/>
      <c r="I363" s="91"/>
      <c r="J363" s="91"/>
      <c r="K363" s="91"/>
      <c r="L363" s="128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12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  <c r="CW363" s="89"/>
      <c r="CX363" s="89"/>
      <c r="CY363" s="89"/>
      <c r="CZ363" s="89"/>
      <c r="DA363" s="89"/>
      <c r="DB363" s="89"/>
      <c r="DC363" s="89"/>
      <c r="DD363" s="89"/>
      <c r="DE363" s="89"/>
      <c r="DF363" s="89"/>
      <c r="DG363" s="89"/>
      <c r="DH363" s="89"/>
      <c r="DI363" s="89"/>
      <c r="DJ363" s="89"/>
      <c r="DK363" s="89"/>
      <c r="DL363" s="89"/>
      <c r="DM363" s="89"/>
      <c r="DN363" s="89"/>
      <c r="DO363" s="89"/>
      <c r="DP363" s="89"/>
      <c r="DQ363" s="89"/>
      <c r="DR363" s="89"/>
      <c r="DS363" s="89"/>
      <c r="DT363" s="89"/>
      <c r="DU363" s="89"/>
      <c r="DV363" s="89"/>
      <c r="DW363" s="89"/>
      <c r="DX363" s="130"/>
    </row>
    <row r="364" spans="1:128" ht="15.75" customHeight="1" x14ac:dyDescent="0.35">
      <c r="A364" s="129"/>
      <c r="B364" s="134"/>
      <c r="C364" s="134"/>
      <c r="D364" s="91"/>
      <c r="E364" s="91"/>
      <c r="F364" s="134"/>
      <c r="G364" s="134"/>
      <c r="H364" s="91"/>
      <c r="I364" s="91"/>
      <c r="J364" s="91"/>
      <c r="K364" s="91"/>
      <c r="L364" s="128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12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  <c r="CW364" s="89"/>
      <c r="CX364" s="89"/>
      <c r="CY364" s="89"/>
      <c r="CZ364" s="89"/>
      <c r="DA364" s="89"/>
      <c r="DB364" s="89"/>
      <c r="DC364" s="89"/>
      <c r="DD364" s="89"/>
      <c r="DE364" s="89"/>
      <c r="DF364" s="89"/>
      <c r="DG364" s="89"/>
      <c r="DH364" s="89"/>
      <c r="DI364" s="89"/>
      <c r="DJ364" s="89"/>
      <c r="DK364" s="89"/>
      <c r="DL364" s="89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130"/>
    </row>
    <row r="365" spans="1:128" ht="15.75" customHeight="1" x14ac:dyDescent="0.35">
      <c r="A365" s="129"/>
      <c r="B365" s="134"/>
      <c r="C365" s="134"/>
      <c r="D365" s="91"/>
      <c r="E365" s="91"/>
      <c r="F365" s="134"/>
      <c r="G365" s="134"/>
      <c r="H365" s="91"/>
      <c r="I365" s="91"/>
      <c r="J365" s="91"/>
      <c r="K365" s="91"/>
      <c r="L365" s="128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12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89"/>
      <c r="DF365" s="89"/>
      <c r="DG365" s="89"/>
      <c r="DH365" s="89"/>
      <c r="DI365" s="89"/>
      <c r="DJ365" s="89"/>
      <c r="DK365" s="89"/>
      <c r="DL365" s="89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130"/>
    </row>
    <row r="366" spans="1:128" ht="15.75" customHeight="1" x14ac:dyDescent="0.35">
      <c r="A366" s="129"/>
      <c r="B366" s="134"/>
      <c r="C366" s="134"/>
      <c r="D366" s="91"/>
      <c r="E366" s="91"/>
      <c r="F366" s="134"/>
      <c r="G366" s="134"/>
      <c r="H366" s="91"/>
      <c r="I366" s="91"/>
      <c r="J366" s="91"/>
      <c r="K366" s="91"/>
      <c r="L366" s="128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12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  <c r="CW366" s="89"/>
      <c r="CX366" s="89"/>
      <c r="CY366" s="89"/>
      <c r="CZ366" s="89"/>
      <c r="DA366" s="89"/>
      <c r="DB366" s="89"/>
      <c r="DC366" s="89"/>
      <c r="DD366" s="89"/>
      <c r="DE366" s="89"/>
      <c r="DF366" s="89"/>
      <c r="DG366" s="89"/>
      <c r="DH366" s="89"/>
      <c r="DI366" s="89"/>
      <c r="DJ366" s="89"/>
      <c r="DK366" s="89"/>
      <c r="DL366" s="89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130"/>
    </row>
  </sheetData>
  <autoFilter ref="A13:I166"/>
  <mergeCells count="95">
    <mergeCell ref="J11:K12"/>
    <mergeCell ref="P11:T12"/>
    <mergeCell ref="U11:X12"/>
    <mergeCell ref="J69:K70"/>
    <mergeCell ref="P69:T70"/>
    <mergeCell ref="U69:X70"/>
    <mergeCell ref="F54:F59"/>
    <mergeCell ref="H54:H59"/>
    <mergeCell ref="F74:F78"/>
    <mergeCell ref="H74:H78"/>
    <mergeCell ref="F60:F65"/>
    <mergeCell ref="H60:H65"/>
    <mergeCell ref="F36:F41"/>
    <mergeCell ref="H36:H41"/>
    <mergeCell ref="F42:F47"/>
    <mergeCell ref="H42:H47"/>
    <mergeCell ref="F48:F53"/>
    <mergeCell ref="H48:H53"/>
    <mergeCell ref="F16:F22"/>
    <mergeCell ref="H16:H22"/>
    <mergeCell ref="F23:F29"/>
    <mergeCell ref="H23:H29"/>
    <mergeCell ref="F30:F35"/>
    <mergeCell ref="H30:H35"/>
    <mergeCell ref="DP164:DU164"/>
    <mergeCell ref="A11:I12"/>
    <mergeCell ref="L11:O12"/>
    <mergeCell ref="AM11:AM13"/>
    <mergeCell ref="Y11:AB12"/>
    <mergeCell ref="AG11:AI12"/>
    <mergeCell ref="AC11:AF12"/>
    <mergeCell ref="AK11:AK13"/>
    <mergeCell ref="AL11:AL13"/>
    <mergeCell ref="Y134:AB135"/>
    <mergeCell ref="DP147:DU147"/>
    <mergeCell ref="L152:P153"/>
    <mergeCell ref="Q152:T153"/>
    <mergeCell ref="AD152:AF153"/>
    <mergeCell ref="CI148:CJ148"/>
    <mergeCell ref="U152:Y153"/>
    <mergeCell ref="A7:I8"/>
    <mergeCell ref="L7:O8"/>
    <mergeCell ref="AM7:AM9"/>
    <mergeCell ref="AK7:AK9"/>
    <mergeCell ref="AL7:AL9"/>
    <mergeCell ref="Y7:AB8"/>
    <mergeCell ref="AC7:AF8"/>
    <mergeCell ref="AG7:AI8"/>
    <mergeCell ref="J7:K8"/>
    <mergeCell ref="P7:T8"/>
    <mergeCell ref="U7:X8"/>
    <mergeCell ref="V1:V6"/>
    <mergeCell ref="U1:U6"/>
    <mergeCell ref="DD148:DK148"/>
    <mergeCell ref="AG69:AI70"/>
    <mergeCell ref="AC84:AF85"/>
    <mergeCell ref="Y84:AB85"/>
    <mergeCell ref="AG84:AI85"/>
    <mergeCell ref="AC134:AF135"/>
    <mergeCell ref="AG134:AI135"/>
    <mergeCell ref="AH68:AJ68"/>
    <mergeCell ref="AM134:AM136"/>
    <mergeCell ref="AM84:AM86"/>
    <mergeCell ref="AM69:AM71"/>
    <mergeCell ref="BB148:BG148"/>
    <mergeCell ref="BK148:CD148"/>
    <mergeCell ref="R148:AB148"/>
    <mergeCell ref="Z152:AC153"/>
    <mergeCell ref="AC148:AP148"/>
    <mergeCell ref="AQ148:BA148"/>
    <mergeCell ref="AM152:AM154"/>
    <mergeCell ref="AK152:AK154"/>
    <mergeCell ref="AL152:AL154"/>
    <mergeCell ref="AL69:AL71"/>
    <mergeCell ref="AK69:AK71"/>
    <mergeCell ref="AK84:AK86"/>
    <mergeCell ref="AK134:AK136"/>
    <mergeCell ref="AL134:AL136"/>
    <mergeCell ref="AL84:AL86"/>
    <mergeCell ref="F139:F143"/>
    <mergeCell ref="H139:H143"/>
    <mergeCell ref="F126:F131"/>
    <mergeCell ref="H126:H131"/>
    <mergeCell ref="AC69:AF70"/>
    <mergeCell ref="L69:O70"/>
    <mergeCell ref="Y69:AB70"/>
    <mergeCell ref="L134:O135"/>
    <mergeCell ref="L84:O85"/>
    <mergeCell ref="J84:K85"/>
    <mergeCell ref="P84:T85"/>
    <mergeCell ref="U84:X85"/>
    <mergeCell ref="J134:K135"/>
    <mergeCell ref="P134:T135"/>
    <mergeCell ref="U134:X135"/>
    <mergeCell ref="I69:I7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Noche Norte</vt:lpstr>
      <vt:lpstr>Consolidado Sábado Norte y Sur</vt:lpstr>
    </vt:vector>
  </TitlesOfParts>
  <Company>ITMAJC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zpalacio</dc:creator>
  <cp:lastModifiedBy>UNIAJC</cp:lastModifiedBy>
  <cp:lastPrinted>2014-08-14T01:33:51Z</cp:lastPrinted>
  <dcterms:created xsi:type="dcterms:W3CDTF">2008-05-20T20:26:54Z</dcterms:created>
  <dcterms:modified xsi:type="dcterms:W3CDTF">2017-07-17T14:40:17Z</dcterms:modified>
</cp:coreProperties>
</file>